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625" windowWidth="19260" windowHeight="5685"/>
  </bookViews>
  <sheets>
    <sheet name="izvršenje 1" sheetId="21" r:id="rId1"/>
    <sheet name="izvršenje 2" sheetId="23" r:id="rId2"/>
  </sheets>
  <definedNames>
    <definedName name="_FiltarBaze" localSheetId="1" hidden="1">'izvršenje 2'!#REF!</definedName>
    <definedName name="_xlnm.Print_Titles" localSheetId="1">'izvršenje 2'!#REF!</definedName>
  </definedNames>
  <calcPr calcId="152511"/>
</workbook>
</file>

<file path=xl/calcChain.xml><?xml version="1.0" encoding="utf-8"?>
<calcChain xmlns="http://schemas.openxmlformats.org/spreadsheetml/2006/main">
  <c r="F166" i="23" l="1"/>
  <c r="E165" i="23"/>
  <c r="E164" i="23" s="1"/>
  <c r="D165" i="23"/>
  <c r="D164" i="23" s="1"/>
  <c r="C165" i="23"/>
  <c r="C164" i="23" s="1"/>
  <c r="F154" i="23"/>
  <c r="E153" i="23"/>
  <c r="E152" i="23" s="1"/>
  <c r="D153" i="23"/>
  <c r="D152" i="23" s="1"/>
  <c r="C153" i="23"/>
  <c r="C152" i="23" s="1"/>
  <c r="G148" i="23"/>
  <c r="F148" i="23"/>
  <c r="E147" i="23"/>
  <c r="D147" i="23"/>
  <c r="C147" i="23"/>
  <c r="F108" i="23"/>
  <c r="E107" i="23"/>
  <c r="D107" i="23"/>
  <c r="D106" i="23" s="1"/>
  <c r="C107" i="23"/>
  <c r="C106" i="23" s="1"/>
  <c r="F47" i="23"/>
  <c r="F57" i="23"/>
  <c r="E139" i="23"/>
  <c r="E138" i="23" s="1"/>
  <c r="D139" i="23"/>
  <c r="D138" i="23" s="1"/>
  <c r="C139" i="23"/>
  <c r="C138" i="23" s="1"/>
  <c r="G147" i="23" l="1"/>
  <c r="E106" i="23"/>
  <c r="F147" i="23"/>
  <c r="F164" i="23"/>
  <c r="F165" i="23"/>
  <c r="F152" i="23"/>
  <c r="F153" i="23"/>
  <c r="F107" i="23"/>
  <c r="G188" i="23"/>
  <c r="G187" i="23"/>
  <c r="G186" i="23"/>
  <c r="G178" i="23"/>
  <c r="F178" i="23"/>
  <c r="G174" i="23"/>
  <c r="F174" i="23"/>
  <c r="F156" i="23"/>
  <c r="G170" i="23"/>
  <c r="F170" i="23"/>
  <c r="G160" i="23"/>
  <c r="G150" i="23"/>
  <c r="F150" i="23"/>
  <c r="G137" i="23"/>
  <c r="F137" i="23"/>
  <c r="G129" i="23"/>
  <c r="G123" i="23"/>
  <c r="G121" i="23"/>
  <c r="F121" i="23"/>
  <c r="F119" i="23"/>
  <c r="G116" i="23"/>
  <c r="F116" i="23"/>
  <c r="G105" i="23"/>
  <c r="F105" i="23"/>
  <c r="G104" i="23"/>
  <c r="F104" i="23"/>
  <c r="G98" i="23"/>
  <c r="F98" i="23"/>
  <c r="G97" i="23"/>
  <c r="F97" i="23"/>
  <c r="G91" i="23"/>
  <c r="F91" i="23"/>
  <c r="G85" i="23"/>
  <c r="F85" i="23"/>
  <c r="G84" i="23"/>
  <c r="F84" i="23"/>
  <c r="G83" i="23"/>
  <c r="F83" i="23"/>
  <c r="G77" i="23"/>
  <c r="F77" i="23"/>
  <c r="G69" i="23"/>
  <c r="F69" i="23"/>
  <c r="G67" i="23"/>
  <c r="F67" i="23"/>
  <c r="G66" i="23"/>
  <c r="F66" i="23"/>
  <c r="G65" i="23"/>
  <c r="F65" i="23"/>
  <c r="G59" i="23"/>
  <c r="G58" i="23"/>
  <c r="F56" i="23"/>
  <c r="G52" i="23"/>
  <c r="F52" i="23"/>
  <c r="G50" i="23"/>
  <c r="G48" i="23"/>
  <c r="F48" i="23"/>
  <c r="G46" i="23"/>
  <c r="F46" i="23"/>
  <c r="G45" i="23"/>
  <c r="F45" i="23"/>
  <c r="G44" i="23"/>
  <c r="G40" i="23"/>
  <c r="F40" i="23"/>
  <c r="G38" i="23"/>
  <c r="F38" i="23"/>
  <c r="G36" i="23"/>
  <c r="F35" i="23"/>
  <c r="G34" i="23"/>
  <c r="F34" i="23"/>
  <c r="G28" i="23"/>
  <c r="F28" i="23"/>
  <c r="G27" i="23"/>
  <c r="F27" i="23"/>
  <c r="G26" i="23"/>
  <c r="F26" i="23"/>
  <c r="G25" i="23"/>
  <c r="F25" i="23"/>
  <c r="G17" i="23"/>
  <c r="F17" i="23"/>
  <c r="G16" i="23"/>
  <c r="F16" i="23"/>
  <c r="G15" i="23"/>
  <c r="F15" i="23"/>
  <c r="G19" i="23"/>
  <c r="F19" i="23"/>
  <c r="E18" i="23"/>
  <c r="E13" i="23"/>
  <c r="C18" i="23"/>
  <c r="C13" i="23"/>
  <c r="E185" i="23"/>
  <c r="E184" i="23"/>
  <c r="E181" i="23" s="1"/>
  <c r="E180" i="23" s="1"/>
  <c r="E177" i="23"/>
  <c r="E176" i="23" s="1"/>
  <c r="E173" i="23"/>
  <c r="E172" i="23" s="1"/>
  <c r="E155" i="23"/>
  <c r="E169" i="23"/>
  <c r="E168" i="23" s="1"/>
  <c r="E159" i="23"/>
  <c r="E149" i="23"/>
  <c r="E146" i="23" s="1"/>
  <c r="E136" i="23"/>
  <c r="E128" i="23"/>
  <c r="E127" i="23" s="1"/>
  <c r="E124" i="23" s="1"/>
  <c r="E122" i="23"/>
  <c r="E120" i="23"/>
  <c r="E118" i="23"/>
  <c r="E115" i="23"/>
  <c r="E114" i="23" s="1"/>
  <c r="E103" i="23"/>
  <c r="E102" i="23" s="1"/>
  <c r="E96" i="23"/>
  <c r="E95" i="23" s="1"/>
  <c r="E90" i="23"/>
  <c r="E89" i="23" s="1"/>
  <c r="E86" i="23" s="1"/>
  <c r="E82" i="23"/>
  <c r="E76" i="23"/>
  <c r="E75" i="23" s="1"/>
  <c r="E72" i="23" s="1"/>
  <c r="E68" i="23"/>
  <c r="E64" i="23"/>
  <c r="E55" i="23"/>
  <c r="E54" i="23" s="1"/>
  <c r="E51" i="23"/>
  <c r="E49" i="23"/>
  <c r="E43" i="23"/>
  <c r="E39" i="23"/>
  <c r="E37" i="23"/>
  <c r="E33" i="23"/>
  <c r="E24" i="23"/>
  <c r="C185" i="23"/>
  <c r="C184" i="23" s="1"/>
  <c r="C181" i="23" s="1"/>
  <c r="C180" i="23" s="1"/>
  <c r="C177" i="23"/>
  <c r="C176" i="23" s="1"/>
  <c r="C173" i="23"/>
  <c r="C172" i="23" s="1"/>
  <c r="C155" i="23"/>
  <c r="F155" i="23" s="1"/>
  <c r="C169" i="23"/>
  <c r="C168" i="23" s="1"/>
  <c r="C159" i="23"/>
  <c r="C158" i="23" s="1"/>
  <c r="C149" i="23"/>
  <c r="C146" i="23" s="1"/>
  <c r="C136" i="23"/>
  <c r="C135" i="23" s="1"/>
  <c r="C128" i="23"/>
  <c r="C127" i="23" s="1"/>
  <c r="C124" i="23" s="1"/>
  <c r="C122" i="23"/>
  <c r="C120" i="23"/>
  <c r="C118" i="23"/>
  <c r="C115" i="23"/>
  <c r="C114" i="23" s="1"/>
  <c r="C103" i="23"/>
  <c r="C102" i="23" s="1"/>
  <c r="C99" i="23" s="1"/>
  <c r="C96" i="23"/>
  <c r="C95" i="23" s="1"/>
  <c r="C92" i="23" s="1"/>
  <c r="C90" i="23"/>
  <c r="C89" i="23" s="1"/>
  <c r="C82" i="23"/>
  <c r="C81" i="23" s="1"/>
  <c r="C78" i="23" s="1"/>
  <c r="C76" i="23"/>
  <c r="C75" i="23" s="1"/>
  <c r="C72" i="23" s="1"/>
  <c r="C68" i="23"/>
  <c r="C64" i="23"/>
  <c r="C55" i="23"/>
  <c r="C54" i="23" s="1"/>
  <c r="C51" i="23"/>
  <c r="C49" i="23"/>
  <c r="C43" i="23"/>
  <c r="C39" i="23"/>
  <c r="C37" i="23"/>
  <c r="C33" i="23"/>
  <c r="C24" i="23"/>
  <c r="C23" i="23" s="1"/>
  <c r="C20" i="23" s="1"/>
  <c r="D185" i="23"/>
  <c r="D184" i="23" s="1"/>
  <c r="D181" i="23" s="1"/>
  <c r="D180" i="23" s="1"/>
  <c r="D177" i="23"/>
  <c r="D176" i="23" s="1"/>
  <c r="D173" i="23"/>
  <c r="D172" i="23" s="1"/>
  <c r="D155" i="23"/>
  <c r="D169" i="23"/>
  <c r="D168" i="23" s="1"/>
  <c r="D159" i="23"/>
  <c r="D158" i="23" s="1"/>
  <c r="D149" i="23"/>
  <c r="D146" i="23" s="1"/>
  <c r="D136" i="23"/>
  <c r="D135" i="23" s="1"/>
  <c r="D128" i="23"/>
  <c r="D127" i="23" s="1"/>
  <c r="D124" i="23" s="1"/>
  <c r="D122" i="23"/>
  <c r="D120" i="23"/>
  <c r="D118" i="23"/>
  <c r="D115" i="23"/>
  <c r="D114" i="23" s="1"/>
  <c r="D103" i="23"/>
  <c r="D102" i="23" s="1"/>
  <c r="D99" i="23" s="1"/>
  <c r="D96" i="23"/>
  <c r="D95" i="23" s="1"/>
  <c r="D92" i="23" s="1"/>
  <c r="D90" i="23"/>
  <c r="D89" i="23" s="1"/>
  <c r="D86" i="23" s="1"/>
  <c r="D82" i="23"/>
  <c r="D81" i="23" s="1"/>
  <c r="D78" i="23" s="1"/>
  <c r="D76" i="23"/>
  <c r="D75" i="23" s="1"/>
  <c r="D72" i="23" s="1"/>
  <c r="D68" i="23"/>
  <c r="D64" i="23"/>
  <c r="D55" i="23"/>
  <c r="D54" i="23" s="1"/>
  <c r="G54" i="23" s="1"/>
  <c r="D51" i="23"/>
  <c r="D49" i="23"/>
  <c r="D43" i="23"/>
  <c r="D39" i="23"/>
  <c r="D37" i="23"/>
  <c r="D33" i="23"/>
  <c r="D24" i="23"/>
  <c r="D23" i="23" s="1"/>
  <c r="D20" i="23" s="1"/>
  <c r="D18" i="23"/>
  <c r="D13" i="23"/>
  <c r="D117" i="23" l="1"/>
  <c r="G122" i="23"/>
  <c r="C161" i="23"/>
  <c r="E161" i="23"/>
  <c r="D161" i="23"/>
  <c r="G172" i="23"/>
  <c r="F106" i="23"/>
  <c r="D143" i="23"/>
  <c r="E99" i="23"/>
  <c r="F99" i="23" s="1"/>
  <c r="C143" i="23"/>
  <c r="G159" i="23"/>
  <c r="G173" i="23"/>
  <c r="F173" i="23"/>
  <c r="C117" i="23"/>
  <c r="C111" i="23" s="1"/>
  <c r="C110" i="23" s="1"/>
  <c r="D132" i="23"/>
  <c r="D131" i="23" s="1"/>
  <c r="C132" i="23"/>
  <c r="C131" i="23" s="1"/>
  <c r="G64" i="23"/>
  <c r="G49" i="23"/>
  <c r="G82" i="23"/>
  <c r="G180" i="23"/>
  <c r="D63" i="23"/>
  <c r="D60" i="23" s="1"/>
  <c r="G68" i="23"/>
  <c r="G86" i="23"/>
  <c r="F118" i="23"/>
  <c r="G185" i="23"/>
  <c r="D12" i="23"/>
  <c r="D9" i="23" s="1"/>
  <c r="G37" i="23"/>
  <c r="G51" i="23"/>
  <c r="G72" i="23"/>
  <c r="G120" i="23"/>
  <c r="G168" i="23"/>
  <c r="F75" i="23"/>
  <c r="G24" i="23"/>
  <c r="G149" i="23"/>
  <c r="C32" i="23"/>
  <c r="G39" i="23"/>
  <c r="E81" i="23"/>
  <c r="E78" i="23" s="1"/>
  <c r="F78" i="23" s="1"/>
  <c r="G177" i="23"/>
  <c r="C63" i="23"/>
  <c r="C60" i="23" s="1"/>
  <c r="F168" i="23"/>
  <c r="E158" i="23"/>
  <c r="G158" i="23" s="1"/>
  <c r="G114" i="23"/>
  <c r="F114" i="23"/>
  <c r="G128" i="23"/>
  <c r="G136" i="23"/>
  <c r="F136" i="23"/>
  <c r="E135" i="23"/>
  <c r="F135" i="23" s="1"/>
  <c r="F102" i="23"/>
  <c r="G99" i="23"/>
  <c r="E63" i="23"/>
  <c r="E60" i="23" s="1"/>
  <c r="F64" i="23"/>
  <c r="E42" i="23"/>
  <c r="F37" i="23"/>
  <c r="E12" i="23"/>
  <c r="E9" i="23" s="1"/>
  <c r="C86" i="23"/>
  <c r="F86" i="23" s="1"/>
  <c r="F89" i="23"/>
  <c r="E92" i="23"/>
  <c r="G95" i="23"/>
  <c r="F95" i="23"/>
  <c r="G124" i="23"/>
  <c r="G176" i="23"/>
  <c r="D71" i="23"/>
  <c r="F120" i="23"/>
  <c r="F149" i="23"/>
  <c r="F177" i="23"/>
  <c r="E32" i="23"/>
  <c r="G75" i="23"/>
  <c r="G89" i="23"/>
  <c r="G96" i="23"/>
  <c r="G102" i="23"/>
  <c r="F96" i="23"/>
  <c r="D42" i="23"/>
  <c r="D111" i="23"/>
  <c r="D110" i="23" s="1"/>
  <c r="F24" i="23"/>
  <c r="F39" i="23"/>
  <c r="F43" i="23"/>
  <c r="F51" i="23"/>
  <c r="F68" i="23"/>
  <c r="F76" i="23"/>
  <c r="F90" i="23"/>
  <c r="F103" i="23"/>
  <c r="F115" i="23"/>
  <c r="F146" i="23"/>
  <c r="F169" i="23"/>
  <c r="F172" i="23"/>
  <c r="F176" i="23"/>
  <c r="F72" i="23"/>
  <c r="F82" i="23"/>
  <c r="D32" i="23"/>
  <c r="C42" i="23"/>
  <c r="E23" i="23"/>
  <c r="F54" i="23"/>
  <c r="E117" i="23"/>
  <c r="E111" i="23" s="1"/>
  <c r="C12" i="23"/>
  <c r="C9" i="23" s="1"/>
  <c r="G43" i="23"/>
  <c r="G76" i="23"/>
  <c r="G90" i="23"/>
  <c r="G103" i="23"/>
  <c r="G115" i="23"/>
  <c r="G127" i="23"/>
  <c r="G146" i="23"/>
  <c r="G169" i="23"/>
  <c r="G184" i="23"/>
  <c r="G181" i="23"/>
  <c r="G55" i="23"/>
  <c r="F55" i="23"/>
  <c r="F33" i="23"/>
  <c r="G33" i="23"/>
  <c r="F18" i="23"/>
  <c r="F14" i="23"/>
  <c r="F13" i="23"/>
  <c r="G7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6" i="21"/>
  <c r="C26" i="21"/>
  <c r="C25" i="21"/>
  <c r="D29" i="23" l="1"/>
  <c r="C27" i="21"/>
  <c r="C29" i="21" s="1"/>
  <c r="F32" i="23"/>
  <c r="E143" i="23"/>
  <c r="E142" i="23" s="1"/>
  <c r="C71" i="23"/>
  <c r="G135" i="23"/>
  <c r="E29" i="23"/>
  <c r="F42" i="23"/>
  <c r="G42" i="23"/>
  <c r="C29" i="23"/>
  <c r="C8" i="23" s="1"/>
  <c r="C142" i="23"/>
  <c r="F81" i="23"/>
  <c r="E132" i="23"/>
  <c r="G81" i="23"/>
  <c r="G78" i="23"/>
  <c r="D142" i="23"/>
  <c r="F9" i="23"/>
  <c r="F60" i="23"/>
  <c r="G63" i="23"/>
  <c r="F63" i="23"/>
  <c r="G60" i="23"/>
  <c r="G32" i="23"/>
  <c r="F12" i="23"/>
  <c r="G161" i="23"/>
  <c r="F161" i="23"/>
  <c r="F92" i="23"/>
  <c r="G92" i="23"/>
  <c r="E20" i="23"/>
  <c r="F23" i="23"/>
  <c r="G23" i="23"/>
  <c r="E71" i="23"/>
  <c r="E110" i="23"/>
  <c r="G111" i="23"/>
  <c r="F111" i="23"/>
  <c r="F117" i="23"/>
  <c r="G117" i="23"/>
  <c r="D8" i="23"/>
  <c r="G29" i="23"/>
  <c r="G18" i="23"/>
  <c r="G14" i="23"/>
  <c r="D6" i="23" l="1"/>
  <c r="C6" i="23"/>
  <c r="F29" i="23"/>
  <c r="F132" i="23"/>
  <c r="G132" i="23"/>
  <c r="E131" i="23"/>
  <c r="F143" i="23"/>
  <c r="G143" i="23"/>
  <c r="F142" i="23"/>
  <c r="G142" i="23"/>
  <c r="G71" i="23"/>
  <c r="F71" i="23"/>
  <c r="F20" i="23"/>
  <c r="G20" i="23" s="1"/>
  <c r="E8" i="23"/>
  <c r="F110" i="23"/>
  <c r="G110" i="23"/>
  <c r="G131" i="23" l="1"/>
  <c r="F131" i="23"/>
  <c r="E6" i="23"/>
  <c r="F6" i="23" s="1"/>
  <c r="F8" i="23"/>
  <c r="G13" i="23"/>
  <c r="G12" i="23"/>
  <c r="G19" i="21"/>
  <c r="G9" i="23" l="1"/>
  <c r="G22" i="21"/>
  <c r="G8" i="23" l="1"/>
  <c r="G6" i="23" l="1"/>
  <c r="E26" i="21"/>
  <c r="F26" i="21" s="1"/>
  <c r="D26" i="21"/>
  <c r="E25" i="21"/>
  <c r="F25" i="21" s="1"/>
  <c r="D25" i="21"/>
  <c r="G24" i="21"/>
  <c r="G23" i="21"/>
  <c r="G21" i="21"/>
  <c r="G20" i="21"/>
  <c r="G18" i="21"/>
  <c r="G17" i="21"/>
  <c r="G16" i="21"/>
  <c r="G15" i="21"/>
  <c r="G14" i="21"/>
  <c r="G13" i="21"/>
  <c r="G12" i="21"/>
  <c r="G11" i="21"/>
  <c r="G10" i="21"/>
  <c r="G9" i="21"/>
  <c r="G8" i="21"/>
  <c r="G6" i="21"/>
  <c r="D27" i="21" l="1"/>
  <c r="D29" i="21" s="1"/>
  <c r="G26" i="21"/>
  <c r="G25" i="21"/>
  <c r="E27" i="21"/>
  <c r="E29" i="21" s="1"/>
</calcChain>
</file>

<file path=xl/sharedStrings.xml><?xml version="1.0" encoding="utf-8"?>
<sst xmlns="http://schemas.openxmlformats.org/spreadsheetml/2006/main" count="259" uniqueCount="117">
  <si>
    <t>Naziv</t>
  </si>
  <si>
    <t>Ostali rashodi za zaposlene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</si>
  <si>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</si>
  <si>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</si>
  <si>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</si>
  <si>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</si>
  <si>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</si>
  <si>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Prihodi po posebnim propisima</t>
  </si>
  <si>
    <t>UKUPNO PRIHODI</t>
  </si>
  <si>
    <t>UKUPNO RASHODI</t>
  </si>
  <si>
    <t>FINANCIJSKI REZULTAT</t>
  </si>
  <si>
    <t>Prihodi od financijske imovine</t>
  </si>
  <si>
    <t>Prihodi od prodaje proizvoda i roba te pruženih usluga</t>
  </si>
  <si>
    <t>Donacije od pravnih i fizičkih osoba izvan opće države</t>
  </si>
  <si>
    <t>Prihodi iz proračuna za financiranje redovne djelatnosti</t>
  </si>
  <si>
    <t>Plaće</t>
  </si>
  <si>
    <t>Doprinosi na plaće</t>
  </si>
  <si>
    <t>Postrojenja i oprema</t>
  </si>
  <si>
    <t>Knjige, umjetnička djela i ostale izložbene vrijednosti</t>
  </si>
  <si>
    <t>Naknade troškova osobama izvan radnog odnosa</t>
  </si>
  <si>
    <t>A220101</t>
  </si>
  <si>
    <t>A220102</t>
  </si>
  <si>
    <t>A230143</t>
  </si>
  <si>
    <t>Pomoći proračunskim korisnicima iz proračuna koji im nije nadležan</t>
  </si>
  <si>
    <t xml:space="preserve">U izvještajnom razdoblju došlo je do prekoračenja planiranih pozicija:  </t>
  </si>
  <si>
    <t>A220103</t>
  </si>
  <si>
    <t>A230176</t>
  </si>
  <si>
    <t>K240601</t>
  </si>
  <si>
    <t>K240602</t>
  </si>
  <si>
    <t>Nematerijalna imovina</t>
  </si>
  <si>
    <t>Izvršenje za izvještajno razdoblje 1.1.-31.12.2019.</t>
  </si>
  <si>
    <t>Šifra</t>
  </si>
  <si>
    <t>ŠKOLA PRIMIJENJENIH UMJETNOSTI I DIZAJNA - PULA</t>
  </si>
  <si>
    <t xml:space="preserve">Troškovi zaposlenika </t>
  </si>
  <si>
    <t>Funkcijska klasifikacija: 0922 Srednjoškolsko obrazovanje</t>
  </si>
  <si>
    <t>Izvor financiranja: 53082 Ministarstvo znanosti i obrazovanja za proračunske korisnike</t>
  </si>
  <si>
    <t>RASHODI POSLOVANJA</t>
  </si>
  <si>
    <t>Rashodi za zaposlene</t>
  </si>
  <si>
    <t>Plaće (Bruto)</t>
  </si>
  <si>
    <t>Materijalni rashodi</t>
  </si>
  <si>
    <t>REDOVNA DJELATNOST SREDNJIH ŠKOLA - MINIMALNI STANDARD</t>
  </si>
  <si>
    <t>Materijalni rashodi SŠ po kriterijima</t>
  </si>
  <si>
    <t>Izvor financiranja: 48007 decentralizirana sredstva za srednje škole</t>
  </si>
  <si>
    <t>Financijski  rashodi</t>
  </si>
  <si>
    <t>Materijalni rashodi SŠ po stvarnom trošku</t>
  </si>
  <si>
    <t>Materijalni rashodi SŠ - drugi izvori</t>
  </si>
  <si>
    <t>Izvor financiranja: 32400 vlastiti prihodi srednjih škola</t>
  </si>
  <si>
    <t>Rezultat poslovanja</t>
  </si>
  <si>
    <t>Višak prihoda</t>
  </si>
  <si>
    <t>Izvor financiranja: 47400 prihodi za posebne namjene za srednje škole</t>
  </si>
  <si>
    <t>Izvor financiranja: 62400 donacije za srednje škole</t>
  </si>
  <si>
    <t>PROGRAMI OBRAZOVANJA IZNAD STANDARDA</t>
  </si>
  <si>
    <t>A230104</t>
  </si>
  <si>
    <t>Pomoćnici u nastavi</t>
  </si>
  <si>
    <t>Izvor financiranja: 11001 nenamjenski prihodi i primici</t>
  </si>
  <si>
    <t>Izložba učeničkih radova</t>
  </si>
  <si>
    <t>Izvor financiranja: 55359 Grad Pula za proračunske korisnike</t>
  </si>
  <si>
    <t>A230148</t>
  </si>
  <si>
    <t>Državno natjecanje</t>
  </si>
  <si>
    <t>Izvor financiranja: 53080 Agencija za odgoj i obrazovanje za proračunske korisnike</t>
  </si>
  <si>
    <t>A230184</t>
  </si>
  <si>
    <t>Zavičajna nastava</t>
  </si>
  <si>
    <t>Rashodi za nabavu nefinancijske imovine</t>
  </si>
  <si>
    <t>Rashodi za nabavu proizvedene dugotrajne  imovine</t>
  </si>
  <si>
    <t>A230204</t>
  </si>
  <si>
    <t>Provedba kurikuluma</t>
  </si>
  <si>
    <t>Rashodi za nabavu neproizvedene dugotrajne imovine</t>
  </si>
  <si>
    <t>INVESTICIJSKO ODRŽAVANJE SREDNJIH ŠKOLA</t>
  </si>
  <si>
    <t>OPREMANJE U SREDNJIM ŠKOLAMA</t>
  </si>
  <si>
    <t>Školski namještaj i oprema</t>
  </si>
  <si>
    <t>Opremanje biblioteke</t>
  </si>
  <si>
    <t>Indeks (izvršenje/plan)</t>
  </si>
  <si>
    <t>istog izvora financiranja (decentralizirana sredstva za srednje škole)</t>
  </si>
  <si>
    <t>financiranja (decentralizirana sredstva za srednje škole)</t>
  </si>
  <si>
    <t>unutar istog izvora financiranja (decentralizirana sredstva za srednje škole)</t>
  </si>
  <si>
    <t>Izvršenje financijskog plana po ekonomskoj klasifikaciji</t>
  </si>
  <si>
    <t>Škola primijenjenih umjetnosti i dizajna - Pula</t>
  </si>
  <si>
    <t>Izvršenje financijskog plana po proračunskim klasifikacijama</t>
  </si>
  <si>
    <t>Jasminka Brlas, prof.</t>
  </si>
  <si>
    <t>Predsjednica Školskog odbora</t>
  </si>
  <si>
    <t>Izvršenje za izvještajno razdoblje 1.1.-31.12.2020.</t>
  </si>
  <si>
    <t>Financijski plan 2020. - 2. izmjene i dopune</t>
  </si>
  <si>
    <t>Indeks (5/3 x 100)</t>
  </si>
  <si>
    <t>Indeks (5/4 x 100)</t>
  </si>
  <si>
    <t>671 Prihodi iz proračuna za financiranje redovne djelatnosti - zbog tekućeg i investicijskog održavanja zgrade</t>
  </si>
  <si>
    <t>422 Postrojenje i oprema - zbog nabave i ugradnje stubišne stolice koja je planirana pod tekuće i investicijsko održavanje</t>
  </si>
  <si>
    <t>Pomoći temeljem prijenosa EU sredstava</t>
  </si>
  <si>
    <t>RAZLIKA</t>
  </si>
  <si>
    <t>PRENESENI VIŠAK PRIHODA 31.12.2019.</t>
  </si>
  <si>
    <t>Indeks (izvršenje 2020/izvršenje 2019)</t>
  </si>
  <si>
    <t>A220104</t>
  </si>
  <si>
    <t>Izvor financiranja: 53082 Ministarstvo znanosti, obrazovanja i sporta za proračunske korisnike</t>
  </si>
  <si>
    <t>Financiranje učenika s posebnim potrebama</t>
  </si>
  <si>
    <t>A230205</t>
  </si>
  <si>
    <t>Sredstva zaštite protiv COVID-19</t>
  </si>
  <si>
    <t>A240201</t>
  </si>
  <si>
    <t>Investicijsko održavanje SŠ - minimalni standard</t>
  </si>
  <si>
    <t>MOZAIK 3</t>
  </si>
  <si>
    <t>T907801</t>
  </si>
  <si>
    <t>Provedba projekta MOZAIK 3</t>
  </si>
  <si>
    <t>Izvor financiranja: 51200 Europski socijalni fond</t>
  </si>
  <si>
    <t>Izvor financiranja: 11001 Nenamjenski prihodi i primici</t>
  </si>
  <si>
    <t>Podsku-pina</t>
  </si>
  <si>
    <t>Izvršenje 2019.</t>
  </si>
  <si>
    <t>Izvršenje 2020.</t>
  </si>
  <si>
    <t xml:space="preserve">Rashodi za materijal i usluge (Aktivnost: Materijalni rashodi SŠ po kriterijima) - prekoračenje je pokriveno preraspodjelom 5% unutar </t>
  </si>
  <si>
    <t xml:space="preserve">Ostali nespomenuti rashodi poslovanja (Aktivnost: Materijalni rashodi SŠ po kriterijima) - prekoračenje je pokriveno preraspodjelom 5% unutar istog izvora </t>
  </si>
  <si>
    <t xml:space="preserve">Ostali financijski rashodi (Aktivnost: Materijalni rashodi SŠ po kriterijima) - prekoračenje je pokriveno preraspodjelom 5% </t>
  </si>
  <si>
    <t xml:space="preserve">Rashodi za materijal i usluge (Aktivnost: Materijalni rashodi SŠ po stvarnom trošku) - prekoračenje je pokriveno preraspodjelom 5% unutar </t>
  </si>
  <si>
    <t xml:space="preserve">Rashodi za materijal i usluge (Aktivnost: Izložba učeničkih radova) - prekoračenje je pokriveno preraspodjelom 5% unutar </t>
  </si>
  <si>
    <t>istog izvora financiranja (Grad Pula za proračunske korisnike)</t>
  </si>
  <si>
    <t xml:space="preserve">Postrojenja i oprema (Aktivnosti: Investicijsko održavanje SŠ - minimalni standard) - prekoračenje je nastalo zbog knjiženja dijela radova na </t>
  </si>
  <si>
    <t xml:space="preserve">tekućem i investicijskom održavanju zgrade koji se odnose na nabavu i ugradnju stubišne stolice a planirani su na kontu 323 </t>
  </si>
  <si>
    <t>KLASA: 400-05/21-01/1</t>
  </si>
  <si>
    <t>URBROJ: 2168-16-08-21-2</t>
  </si>
  <si>
    <t>Pula, 27. siječnja 2021.</t>
  </si>
  <si>
    <t>URBROJ: 2168-16-08-21-3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</si>
</sst>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/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0" fontId="6" fillId="0" borderId="0" xfId="0" applyFont="1"/>
    <xf numFmtId="4" fontId="4" fillId="0" borderId="0" xfId="0" applyNumberFormat="1" applyFont="1" applyAlignment="1"/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3" fontId="10" fillId="0" borderId="0" xfId="0" applyNumberFormat="1" applyFont="1"/>
    <xf numFmtId="0" fontId="10" fillId="0" borderId="2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4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3" fontId="4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vertical="center" wrapText="1"/>
    </xf>
    <xf numFmtId="3" fontId="4" fillId="0" borderId="0" xfId="1" applyNumberFormat="1" applyFont="1" applyAlignment="1">
      <alignment vertical="center"/>
    </xf>
    <xf numFmtId="3" fontId="10" fillId="2" borderId="0" xfId="1" applyNumberFormat="1" applyFont="1" applyFill="1" applyBorder="1" applyAlignment="1" applyProtection="1">
      <alignment horizontal="center" vertical="center"/>
    </xf>
    <xf numFmtId="3" fontId="4" fillId="2" borderId="0" xfId="1" applyNumberFormat="1" applyFont="1" applyFill="1" applyBorder="1" applyAlignment="1" applyProtection="1">
      <alignment vertical="center" wrapText="1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0" xfId="1" applyNumberFormat="1" applyFont="1" applyFill="1" applyBorder="1" applyAlignment="1" applyProtection="1">
      <alignment horizontal="right" vertical="center"/>
    </xf>
    <xf numFmtId="2" fontId="10" fillId="0" borderId="5" xfId="1" applyNumberFormat="1" applyFont="1" applyFill="1" applyBorder="1" applyAlignment="1" applyProtection="1">
      <alignment horizontal="right" vertical="center"/>
    </xf>
    <xf numFmtId="2" fontId="10" fillId="0" borderId="7" xfId="1" applyNumberFormat="1" applyFont="1" applyFill="1" applyBorder="1" applyAlignment="1">
      <alignment horizontal="right" vertical="center" wrapText="1"/>
    </xf>
    <xf numFmtId="2" fontId="10" fillId="0" borderId="0" xfId="1" applyNumberFormat="1" applyFont="1" applyFill="1" applyBorder="1" applyAlignment="1">
      <alignment horizontal="right" vertical="center" wrapText="1"/>
    </xf>
    <xf numFmtId="2" fontId="4" fillId="2" borderId="0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0" fillId="0" borderId="3" xfId="0" applyNumberFormat="1" applyFont="1" applyBorder="1"/>
    <xf numFmtId="4" fontId="10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/>
    <xf numFmtId="4" fontId="4" fillId="0" borderId="0" xfId="1" applyNumberFormat="1" applyFont="1" applyFill="1" applyBorder="1" applyAlignment="1" applyProtection="1">
      <alignment vertical="center"/>
    </xf>
    <xf numFmtId="4" fontId="9" fillId="0" borderId="0" xfId="0" applyNumberFormat="1" applyFont="1" applyBorder="1"/>
    <xf numFmtId="4" fontId="9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8" fillId="0" borderId="1" xfId="0" applyNumberFormat="1" applyFont="1" applyBorder="1" applyAlignment="1">
      <alignment horizontal="center" vertical="top" wrapText="1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0" fontId="10" fillId="0" borderId="5" xfId="1" applyNumberFormat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vertical="center" wrapText="1"/>
    </xf>
    <xf numFmtId="0" fontId="10" fillId="0" borderId="5" xfId="1" applyNumberFormat="1" applyFont="1" applyFill="1" applyBorder="1" applyAlignment="1" applyProtection="1">
      <alignment vertical="center" wrapText="1"/>
    </xf>
    <xf numFmtId="0" fontId="10" fillId="0" borderId="6" xfId="1" applyNumberFormat="1" applyFont="1" applyFill="1" applyBorder="1" applyAlignment="1" applyProtection="1">
      <alignment horizontal="left" vertical="center"/>
    </xf>
    <xf numFmtId="0" fontId="10" fillId="0" borderId="6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>
      <alignment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left" vertical="center"/>
    </xf>
    <xf numFmtId="0" fontId="10" fillId="0" borderId="8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horizontal="left" vertical="center"/>
    </xf>
    <xf numFmtId="4" fontId="6" fillId="0" borderId="0" xfId="1" applyNumberFormat="1" applyFont="1" applyFill="1" applyBorder="1" applyAlignment="1" applyProtection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5" xfId="1" applyNumberFormat="1" applyFont="1" applyFill="1" applyBorder="1" applyAlignment="1" applyProtection="1">
      <alignment vertical="center"/>
    </xf>
    <xf numFmtId="4" fontId="5" fillId="0" borderId="5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vertical="center"/>
    </xf>
    <xf numFmtId="2" fontId="10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/>
  </sheetViews>
  <sheetFormatPr defaultColWidth="8.85546875" defaultRowHeight="15" x14ac:dyDescent="0.25"/>
  <cols>
    <col min="1" max="1" width="8.140625" style="1" customWidth="1"/>
    <col min="2" max="2" width="60.7109375" style="1" customWidth="1"/>
    <col min="3" max="5" width="15.7109375" style="67" customWidth="1"/>
    <col min="6" max="7" width="10.7109375" style="1" customWidth="1"/>
    <col min="8" max="8" width="19.7109375" style="1" customWidth="1"/>
    <col min="9" max="9" width="17.28515625" style="1" customWidth="1"/>
    <col min="10" max="16384" width="8.85546875" style="1"/>
  </cols>
  <sheetData>
    <row r="1" spans="1:9" x14ac:dyDescent="0.25">
      <c r="A1" s="3" t="s">
        <v>76</v>
      </c>
    </row>
    <row r="2" spans="1:9" s="6" customFormat="1" x14ac:dyDescent="0.25">
      <c r="A2" s="4" t="s">
        <v>75</v>
      </c>
      <c r="C2" s="68"/>
      <c r="D2" s="68"/>
      <c r="E2" s="68"/>
    </row>
    <row r="3" spans="1:9" s="2" customFormat="1" x14ac:dyDescent="0.25">
      <c r="C3" s="68"/>
      <c r="D3" s="68"/>
      <c r="E3" s="68"/>
    </row>
    <row r="4" spans="1:9" s="5" customFormat="1" ht="60" x14ac:dyDescent="0.25">
      <c r="A4" s="36" t="s">
        <v>102</v>
      </c>
      <c r="B4" s="36" t="s">
        <v>0</v>
      </c>
      <c r="C4" s="55" t="s">
        <v>30</v>
      </c>
      <c r="D4" s="55" t="s">
        <v>81</v>
      </c>
      <c r="E4" s="55" t="s">
        <v>80</v>
      </c>
      <c r="F4" s="38" t="s">
        <v>82</v>
      </c>
      <c r="G4" s="36" t="s">
        <v>83</v>
      </c>
      <c r="H4" s="12"/>
      <c r="I4" s="9"/>
    </row>
    <row r="5" spans="1:9" s="8" customFormat="1" ht="11.25" customHeight="1" x14ac:dyDescent="0.2">
      <c r="A5" s="7">
        <v>1</v>
      </c>
      <c r="B5" s="7">
        <v>2</v>
      </c>
      <c r="C5" s="69">
        <v>3</v>
      </c>
      <c r="D5" s="69">
        <v>4</v>
      </c>
      <c r="E5" s="69">
        <v>5</v>
      </c>
      <c r="F5" s="7">
        <v>6</v>
      </c>
      <c r="G5" s="7">
        <v>7</v>
      </c>
      <c r="H5" s="13"/>
      <c r="I5" s="10"/>
    </row>
    <row r="6" spans="1:9" s="5" customFormat="1" ht="15" customHeight="1" x14ac:dyDescent="0.25">
      <c r="A6" s="36">
        <v>636</v>
      </c>
      <c r="B6" s="17" t="s">
        <v>23</v>
      </c>
      <c r="C6" s="56">
        <v>3145917.28</v>
      </c>
      <c r="D6" s="56">
        <v>3423190.6</v>
      </c>
      <c r="E6" s="56">
        <v>3358622.44</v>
      </c>
      <c r="F6" s="18">
        <f>SUM(E6/C6)</f>
        <v>1.067613081040707</v>
      </c>
      <c r="G6" s="18">
        <f>SUM(E6/D6)</f>
        <v>0.98113801784802745</v>
      </c>
      <c r="H6" s="14"/>
      <c r="I6" s="11"/>
    </row>
    <row r="7" spans="1:9" s="5" customFormat="1" ht="15" customHeight="1" x14ac:dyDescent="0.25">
      <c r="A7" s="38">
        <v>638</v>
      </c>
      <c r="B7" s="17" t="s">
        <v>86</v>
      </c>
      <c r="C7" s="56">
        <v>0</v>
      </c>
      <c r="D7" s="56">
        <v>22520</v>
      </c>
      <c r="E7" s="56">
        <v>19849.77</v>
      </c>
      <c r="F7" s="18">
        <v>0</v>
      </c>
      <c r="G7" s="18">
        <f>SUM(E7/D7)</f>
        <v>0.88142850799289518</v>
      </c>
      <c r="H7" s="14"/>
      <c r="I7" s="11"/>
    </row>
    <row r="8" spans="1:9" s="5" customFormat="1" ht="15" customHeight="1" x14ac:dyDescent="0.25">
      <c r="A8" s="36">
        <v>641</v>
      </c>
      <c r="B8" s="17" t="s">
        <v>11</v>
      </c>
      <c r="C8" s="57">
        <v>5.82</v>
      </c>
      <c r="D8" s="57">
        <v>30</v>
      </c>
      <c r="E8" s="57">
        <v>8.8000000000000007</v>
      </c>
      <c r="F8" s="18">
        <f t="shared" ref="F8:F26" si="0">SUM(E8/C8)</f>
        <v>1.5120274914089347</v>
      </c>
      <c r="G8" s="18">
        <f>SUM(E8/D8)</f>
        <v>0.29333333333333333</v>
      </c>
      <c r="H8" s="14"/>
      <c r="I8" s="11"/>
    </row>
    <row r="9" spans="1:9" s="5" customFormat="1" ht="15" customHeight="1" x14ac:dyDescent="0.25">
      <c r="A9" s="36">
        <v>652</v>
      </c>
      <c r="B9" s="17" t="s">
        <v>7</v>
      </c>
      <c r="C9" s="57">
        <v>83544.25</v>
      </c>
      <c r="D9" s="57">
        <v>87800</v>
      </c>
      <c r="E9" s="57">
        <v>81147</v>
      </c>
      <c r="F9" s="18">
        <f t="shared" si="0"/>
        <v>0.97130562546195576</v>
      </c>
      <c r="G9" s="18">
        <f t="shared" ref="G9:G26" si="1">SUM(E9/D9)</f>
        <v>0.92422551252847385</v>
      </c>
      <c r="H9" s="14"/>
      <c r="I9" s="11"/>
    </row>
    <row r="10" spans="1:9" s="5" customFormat="1" ht="15" customHeight="1" x14ac:dyDescent="0.25">
      <c r="A10" s="36">
        <v>661</v>
      </c>
      <c r="B10" s="17" t="s">
        <v>12</v>
      </c>
      <c r="C10" s="57">
        <v>3240</v>
      </c>
      <c r="D10" s="57">
        <v>4000</v>
      </c>
      <c r="E10" s="57">
        <v>0</v>
      </c>
      <c r="F10" s="18">
        <f t="shared" si="0"/>
        <v>0</v>
      </c>
      <c r="G10" s="18">
        <f t="shared" si="1"/>
        <v>0</v>
      </c>
      <c r="H10" s="14"/>
      <c r="I10" s="11"/>
    </row>
    <row r="11" spans="1:9" s="5" customFormat="1" ht="15" customHeight="1" x14ac:dyDescent="0.25">
      <c r="A11" s="36">
        <v>663</v>
      </c>
      <c r="B11" s="17" t="s">
        <v>13</v>
      </c>
      <c r="C11" s="57">
        <v>10773.25</v>
      </c>
      <c r="D11" s="57">
        <v>19650</v>
      </c>
      <c r="E11" s="57">
        <v>12529.47</v>
      </c>
      <c r="F11" s="18">
        <f t="shared" si="0"/>
        <v>1.1630167312556563</v>
      </c>
      <c r="G11" s="18">
        <f t="shared" si="1"/>
        <v>0.63763206106870229</v>
      </c>
      <c r="H11" s="14"/>
      <c r="I11" s="11"/>
    </row>
    <row r="12" spans="1:9" s="5" customFormat="1" ht="15" customHeight="1" x14ac:dyDescent="0.25">
      <c r="A12" s="36">
        <v>671</v>
      </c>
      <c r="B12" s="17" t="s">
        <v>14</v>
      </c>
      <c r="C12" s="57">
        <v>290393.28000000003</v>
      </c>
      <c r="D12" s="57">
        <v>416029.32</v>
      </c>
      <c r="E12" s="57">
        <v>435332.69</v>
      </c>
      <c r="F12" s="18">
        <f t="shared" si="0"/>
        <v>1.4991142012652634</v>
      </c>
      <c r="G12" s="18">
        <f t="shared" si="1"/>
        <v>1.0463990614892238</v>
      </c>
      <c r="H12" s="14"/>
      <c r="I12" s="11"/>
    </row>
    <row r="13" spans="1:9" s="5" customFormat="1" ht="15" customHeight="1" x14ac:dyDescent="0.25">
      <c r="A13" s="36">
        <v>311</v>
      </c>
      <c r="B13" s="17" t="s">
        <v>15</v>
      </c>
      <c r="C13" s="57">
        <v>2558448.85</v>
      </c>
      <c r="D13" s="57">
        <v>2820065</v>
      </c>
      <c r="E13" s="57">
        <v>2778810.91</v>
      </c>
      <c r="F13" s="18">
        <f t="shared" si="0"/>
        <v>1.0861311180796129</v>
      </c>
      <c r="G13" s="18">
        <f t="shared" si="1"/>
        <v>0.98537122725894621</v>
      </c>
      <c r="H13" s="14"/>
      <c r="I13" s="11"/>
    </row>
    <row r="14" spans="1:9" s="5" customFormat="1" ht="15" customHeight="1" x14ac:dyDescent="0.25">
      <c r="A14" s="36">
        <v>312</v>
      </c>
      <c r="B14" s="17" t="s">
        <v>1</v>
      </c>
      <c r="C14" s="57">
        <v>91197.11</v>
      </c>
      <c r="D14" s="57">
        <v>113013</v>
      </c>
      <c r="E14" s="57">
        <v>102392.63</v>
      </c>
      <c r="F14" s="18">
        <f t="shared" si="0"/>
        <v>1.1227617848855078</v>
      </c>
      <c r="G14" s="18">
        <f t="shared" si="1"/>
        <v>0.90602523603479246</v>
      </c>
      <c r="H14" s="14"/>
      <c r="I14" s="11"/>
    </row>
    <row r="15" spans="1:9" s="5" customFormat="1" ht="15" customHeight="1" x14ac:dyDescent="0.25">
      <c r="A15" s="36">
        <v>313</v>
      </c>
      <c r="B15" s="17" t="s">
        <v>16</v>
      </c>
      <c r="C15" s="57">
        <v>423532.1</v>
      </c>
      <c r="D15" s="57">
        <v>465311</v>
      </c>
      <c r="E15" s="57">
        <v>458503.87</v>
      </c>
      <c r="F15" s="18">
        <f t="shared" si="0"/>
        <v>1.0825717106212256</v>
      </c>
      <c r="G15" s="18">
        <f t="shared" si="1"/>
        <v>0.98537079501666625</v>
      </c>
      <c r="H15" s="14"/>
      <c r="I15" s="11"/>
    </row>
    <row r="16" spans="1:9" s="5" customFormat="1" ht="15" customHeight="1" x14ac:dyDescent="0.25">
      <c r="A16" s="36">
        <v>321</v>
      </c>
      <c r="B16" s="17" t="s">
        <v>2</v>
      </c>
      <c r="C16" s="57">
        <v>92412.98</v>
      </c>
      <c r="D16" s="57">
        <v>76510.73</v>
      </c>
      <c r="E16" s="57">
        <v>72556.320000000007</v>
      </c>
      <c r="F16" s="18">
        <f t="shared" si="0"/>
        <v>0.78513126619226015</v>
      </c>
      <c r="G16" s="18">
        <f t="shared" si="1"/>
        <v>0.94831561533918196</v>
      </c>
      <c r="H16" s="14"/>
      <c r="I16" s="11"/>
    </row>
    <row r="17" spans="1:9" s="5" customFormat="1" ht="15" customHeight="1" x14ac:dyDescent="0.25">
      <c r="A17" s="36">
        <v>322</v>
      </c>
      <c r="B17" s="17" t="s">
        <v>3</v>
      </c>
      <c r="C17" s="57">
        <v>145202.1</v>
      </c>
      <c r="D17" s="57">
        <v>156856.35</v>
      </c>
      <c r="E17" s="57">
        <v>149459.64000000001</v>
      </c>
      <c r="F17" s="18">
        <f t="shared" si="0"/>
        <v>1.0293214767555015</v>
      </c>
      <c r="G17" s="18">
        <f t="shared" si="1"/>
        <v>0.95284405126091487</v>
      </c>
      <c r="H17" s="14"/>
      <c r="I17" s="11"/>
    </row>
    <row r="18" spans="1:9" s="5" customFormat="1" ht="15" customHeight="1" x14ac:dyDescent="0.25">
      <c r="A18" s="36">
        <v>323</v>
      </c>
      <c r="B18" s="17" t="s">
        <v>4</v>
      </c>
      <c r="C18" s="57">
        <v>138834.66</v>
      </c>
      <c r="D18" s="57">
        <v>275348.33</v>
      </c>
      <c r="E18" s="57">
        <v>197529.14</v>
      </c>
      <c r="F18" s="18">
        <f t="shared" si="0"/>
        <v>1.4227653238751765</v>
      </c>
      <c r="G18" s="18">
        <f t="shared" si="1"/>
        <v>0.71737911030729695</v>
      </c>
      <c r="H18" s="14"/>
      <c r="I18" s="11"/>
    </row>
    <row r="19" spans="1:9" s="5" customFormat="1" ht="15" customHeight="1" x14ac:dyDescent="0.25">
      <c r="A19" s="36">
        <v>324</v>
      </c>
      <c r="B19" s="17" t="s">
        <v>19</v>
      </c>
      <c r="C19" s="57">
        <v>316.8</v>
      </c>
      <c r="D19" s="57">
        <v>250</v>
      </c>
      <c r="E19" s="57">
        <v>0</v>
      </c>
      <c r="F19" s="18">
        <f t="shared" si="0"/>
        <v>0</v>
      </c>
      <c r="G19" s="18">
        <f t="shared" si="1"/>
        <v>0</v>
      </c>
      <c r="H19" s="14"/>
      <c r="I19" s="11"/>
    </row>
    <row r="20" spans="1:9" s="5" customFormat="1" ht="15" customHeight="1" x14ac:dyDescent="0.25">
      <c r="A20" s="36">
        <v>329</v>
      </c>
      <c r="B20" s="17" t="s">
        <v>5</v>
      </c>
      <c r="C20" s="57">
        <v>24760.36</v>
      </c>
      <c r="D20" s="57">
        <v>29510.84</v>
      </c>
      <c r="E20" s="57">
        <v>23372.73</v>
      </c>
      <c r="F20" s="18">
        <f t="shared" si="0"/>
        <v>0.94395759997027506</v>
      </c>
      <c r="G20" s="18">
        <f t="shared" si="1"/>
        <v>0.7920049039607141</v>
      </c>
      <c r="H20" s="14"/>
      <c r="I20" s="11"/>
    </row>
    <row r="21" spans="1:9" s="5" customFormat="1" ht="15" customHeight="1" x14ac:dyDescent="0.25">
      <c r="A21" s="36">
        <v>343</v>
      </c>
      <c r="B21" s="17" t="s">
        <v>6</v>
      </c>
      <c r="C21" s="57">
        <v>5409.86</v>
      </c>
      <c r="D21" s="57">
        <v>5780</v>
      </c>
      <c r="E21" s="57">
        <v>5690.01</v>
      </c>
      <c r="F21" s="18">
        <f t="shared" si="0"/>
        <v>1.0517850739205821</v>
      </c>
      <c r="G21" s="18">
        <f t="shared" si="1"/>
        <v>0.98443079584775095</v>
      </c>
      <c r="H21" s="14"/>
      <c r="I21" s="11"/>
    </row>
    <row r="22" spans="1:9" s="5" customFormat="1" ht="15" customHeight="1" x14ac:dyDescent="0.25">
      <c r="A22" s="38">
        <v>412</v>
      </c>
      <c r="B22" s="17" t="s">
        <v>29</v>
      </c>
      <c r="C22" s="57">
        <v>5202.5</v>
      </c>
      <c r="D22" s="57">
        <v>2500</v>
      </c>
      <c r="E22" s="57">
        <v>0</v>
      </c>
      <c r="F22" s="18">
        <f t="shared" si="0"/>
        <v>0</v>
      </c>
      <c r="G22" s="18">
        <f t="shared" si="1"/>
        <v>0</v>
      </c>
      <c r="H22" s="14"/>
      <c r="I22" s="11"/>
    </row>
    <row r="23" spans="1:9" s="5" customFormat="1" ht="15" customHeight="1" x14ac:dyDescent="0.25">
      <c r="A23" s="36">
        <v>422</v>
      </c>
      <c r="B23" s="17" t="s">
        <v>17</v>
      </c>
      <c r="C23" s="57">
        <v>13090.34</v>
      </c>
      <c r="D23" s="57">
        <v>59496.54</v>
      </c>
      <c r="E23" s="57">
        <v>123114.01</v>
      </c>
      <c r="F23" s="18">
        <f t="shared" si="0"/>
        <v>9.4049512846877921</v>
      </c>
      <c r="G23" s="18">
        <f t="shared" si="1"/>
        <v>2.0692633554825202</v>
      </c>
      <c r="H23" s="14"/>
      <c r="I23" s="11"/>
    </row>
    <row r="24" spans="1:9" s="5" customFormat="1" ht="15" customHeight="1" x14ac:dyDescent="0.25">
      <c r="A24" s="36">
        <v>424</v>
      </c>
      <c r="B24" s="17" t="s">
        <v>18</v>
      </c>
      <c r="C24" s="57">
        <v>10363.39</v>
      </c>
      <c r="D24" s="57">
        <v>10400</v>
      </c>
      <c r="E24" s="57">
        <v>5827.9</v>
      </c>
      <c r="F24" s="18">
        <f t="shared" si="0"/>
        <v>0.56235459632417573</v>
      </c>
      <c r="G24" s="18">
        <f t="shared" si="1"/>
        <v>0.56037499999999996</v>
      </c>
      <c r="H24" s="14"/>
      <c r="I24" s="11"/>
    </row>
    <row r="25" spans="1:9" s="3" customFormat="1" ht="15" customHeight="1" x14ac:dyDescent="0.25">
      <c r="A25" s="25"/>
      <c r="B25" s="26" t="s">
        <v>8</v>
      </c>
      <c r="C25" s="58">
        <f>SUM(C6:C12)</f>
        <v>3533873.88</v>
      </c>
      <c r="D25" s="58">
        <f>SUM(D6:D12)</f>
        <v>3973219.92</v>
      </c>
      <c r="E25" s="58">
        <f>SUM(E6:E12)</f>
        <v>3907490.17</v>
      </c>
      <c r="F25" s="18">
        <f t="shared" si="0"/>
        <v>1.1057242852141629</v>
      </c>
      <c r="G25" s="23">
        <f t="shared" si="1"/>
        <v>0.983456805481837</v>
      </c>
      <c r="H25" s="27"/>
    </row>
    <row r="26" spans="1:9" s="3" customFormat="1" ht="15" customHeight="1" x14ac:dyDescent="0.25">
      <c r="A26" s="25"/>
      <c r="B26" s="26" t="s">
        <v>9</v>
      </c>
      <c r="C26" s="58">
        <f>SUM(C13:C24)</f>
        <v>3508771.05</v>
      </c>
      <c r="D26" s="58">
        <f>SUM(D13:D24)</f>
        <v>4015041.79</v>
      </c>
      <c r="E26" s="58">
        <f>SUM(E13:E24)</f>
        <v>3917257.1599999997</v>
      </c>
      <c r="F26" s="18">
        <f t="shared" si="0"/>
        <v>1.1164185705419565</v>
      </c>
      <c r="G26" s="23">
        <f t="shared" si="1"/>
        <v>0.97564542659467557</v>
      </c>
      <c r="H26" s="27"/>
    </row>
    <row r="27" spans="1:9" s="3" customFormat="1" ht="15" customHeight="1" x14ac:dyDescent="0.25">
      <c r="A27" s="28"/>
      <c r="B27" s="29" t="s">
        <v>87</v>
      </c>
      <c r="C27" s="59">
        <f>SUM(C25-C26)</f>
        <v>25102.830000000075</v>
      </c>
      <c r="D27" s="58">
        <f>SUM(D25-D26)</f>
        <v>-41821.870000000112</v>
      </c>
      <c r="E27" s="59">
        <f>SUM(E25-E26)</f>
        <v>-9766.9899999997579</v>
      </c>
      <c r="F27" s="30"/>
      <c r="G27" s="30"/>
      <c r="H27" s="27"/>
    </row>
    <row r="28" spans="1:9" s="3" customFormat="1" ht="15" customHeight="1" x14ac:dyDescent="0.25">
      <c r="A28" s="31">
        <v>92211</v>
      </c>
      <c r="B28" s="32" t="s">
        <v>88</v>
      </c>
      <c r="C28" s="60">
        <v>16719.04</v>
      </c>
      <c r="D28" s="61">
        <v>41821.870000000003</v>
      </c>
      <c r="E28" s="60">
        <v>41821.870000000003</v>
      </c>
      <c r="F28" s="30"/>
      <c r="G28" s="30"/>
      <c r="H28" s="27"/>
    </row>
    <row r="29" spans="1:9" s="3" customFormat="1" ht="15" customHeight="1" x14ac:dyDescent="0.25">
      <c r="A29" s="33"/>
      <c r="B29" s="34" t="s">
        <v>10</v>
      </c>
      <c r="C29" s="59">
        <f>SUM(C27+C28)</f>
        <v>41821.870000000075</v>
      </c>
      <c r="D29" s="58">
        <f>SUM(D27+D28)</f>
        <v>-1.0913936421275139E-10</v>
      </c>
      <c r="E29" s="59">
        <f>SUM(E27+E28)</f>
        <v>32054.880000000245</v>
      </c>
      <c r="F29" s="30"/>
      <c r="G29" s="30"/>
      <c r="H29" s="20"/>
    </row>
    <row r="30" spans="1:9" s="24" customFormat="1" x14ac:dyDescent="0.25">
      <c r="A30" s="35" t="s">
        <v>24</v>
      </c>
      <c r="B30" s="20"/>
      <c r="C30" s="62"/>
      <c r="D30" s="63"/>
      <c r="E30" s="62"/>
      <c r="F30" s="22"/>
      <c r="G30" s="22"/>
      <c r="H30" s="19"/>
    </row>
    <row r="31" spans="1:9" s="24" customFormat="1" x14ac:dyDescent="0.25">
      <c r="A31" s="54" t="s">
        <v>84</v>
      </c>
      <c r="B31" s="20"/>
      <c r="C31" s="62"/>
      <c r="D31" s="63"/>
      <c r="E31" s="62"/>
      <c r="F31" s="22"/>
      <c r="G31" s="22"/>
      <c r="H31" s="19"/>
    </row>
    <row r="32" spans="1:9" s="24" customFormat="1" x14ac:dyDescent="0.25">
      <c r="A32" s="54" t="s">
        <v>85</v>
      </c>
      <c r="B32" s="20"/>
      <c r="C32" s="62"/>
      <c r="D32" s="63"/>
      <c r="E32" s="62"/>
      <c r="F32" s="22"/>
      <c r="G32" s="22"/>
      <c r="H32" s="19"/>
    </row>
    <row r="33" spans="1:8" s="24" customFormat="1" x14ac:dyDescent="0.25">
      <c r="A33" s="37" t="s">
        <v>113</v>
      </c>
      <c r="B33" s="20"/>
      <c r="C33" s="62"/>
      <c r="D33" s="63"/>
      <c r="E33" s="62"/>
      <c r="F33" s="22"/>
      <c r="G33" s="22"/>
      <c r="H33" s="19"/>
    </row>
    <row r="34" spans="1:8" s="24" customFormat="1" x14ac:dyDescent="0.25">
      <c r="A34" s="37" t="s">
        <v>114</v>
      </c>
      <c r="B34" s="19"/>
      <c r="C34" s="64"/>
      <c r="D34" s="63"/>
      <c r="E34" s="64" t="s">
        <v>79</v>
      </c>
      <c r="F34" s="22"/>
      <c r="G34" s="22"/>
      <c r="H34" s="19"/>
    </row>
    <row r="35" spans="1:8" s="24" customFormat="1" x14ac:dyDescent="0.25">
      <c r="A35" s="35" t="s">
        <v>115</v>
      </c>
      <c r="B35" s="19"/>
      <c r="C35" s="64"/>
      <c r="D35" s="63"/>
      <c r="E35" s="64" t="s">
        <v>78</v>
      </c>
      <c r="F35" s="22"/>
      <c r="G35" s="22"/>
      <c r="H35" s="19"/>
    </row>
    <row r="36" spans="1:8" s="24" customFormat="1" x14ac:dyDescent="0.25">
      <c r="B36" s="19"/>
      <c r="C36" s="62"/>
      <c r="D36" s="63"/>
      <c r="E36" s="62"/>
      <c r="F36" s="22"/>
      <c r="G36" s="22"/>
      <c r="H36" s="19"/>
    </row>
    <row r="37" spans="1:8" s="24" customFormat="1" x14ac:dyDescent="0.25">
      <c r="B37" s="19"/>
      <c r="C37" s="62"/>
      <c r="D37" s="63"/>
      <c r="E37" s="62"/>
      <c r="F37" s="22"/>
      <c r="G37" s="22"/>
      <c r="H37" s="19"/>
    </row>
    <row r="38" spans="1:8" s="19" customFormat="1" ht="13.5" customHeight="1" x14ac:dyDescent="0.25">
      <c r="C38" s="62"/>
      <c r="D38" s="63"/>
      <c r="E38" s="62"/>
      <c r="F38" s="22"/>
      <c r="G38" s="22"/>
    </row>
    <row r="39" spans="1:8" s="19" customFormat="1" ht="13.5" customHeight="1" x14ac:dyDescent="0.25">
      <c r="A39" s="35"/>
      <c r="C39" s="62"/>
      <c r="D39" s="63"/>
      <c r="E39" s="62"/>
      <c r="F39" s="22"/>
      <c r="G39" s="22"/>
    </row>
    <row r="40" spans="1:8" s="19" customFormat="1" ht="13.5" customHeight="1" x14ac:dyDescent="0.25">
      <c r="A40" s="35"/>
      <c r="C40" s="62"/>
      <c r="D40" s="63"/>
      <c r="E40" s="62"/>
      <c r="F40" s="22"/>
      <c r="G40" s="22"/>
    </row>
    <row r="41" spans="1:8" s="19" customFormat="1" ht="13.5" customHeight="1" x14ac:dyDescent="0.25">
      <c r="A41" s="35"/>
      <c r="C41" s="62"/>
      <c r="D41" s="63"/>
      <c r="E41" s="62"/>
      <c r="F41" s="22"/>
      <c r="G41" s="22"/>
    </row>
    <row r="42" spans="1:8" s="19" customFormat="1" ht="13.5" customHeight="1" x14ac:dyDescent="0.25">
      <c r="A42" s="35"/>
      <c r="C42" s="62"/>
      <c r="D42" s="63"/>
      <c r="E42" s="62"/>
      <c r="F42" s="22"/>
      <c r="G42" s="22"/>
    </row>
    <row r="43" spans="1:8" s="19" customFormat="1" ht="13.5" customHeight="1" x14ac:dyDescent="0.25">
      <c r="A43" s="35"/>
      <c r="C43" s="62"/>
      <c r="D43" s="63"/>
      <c r="E43" s="62"/>
      <c r="F43" s="22"/>
      <c r="G43" s="22"/>
    </row>
    <row r="44" spans="1:8" s="16" customFormat="1" ht="13.5" customHeight="1" x14ac:dyDescent="0.25">
      <c r="A44" s="35"/>
      <c r="C44" s="65"/>
      <c r="D44" s="66"/>
      <c r="E44" s="65"/>
      <c r="F44" s="15"/>
      <c r="G44" s="15"/>
    </row>
    <row r="45" spans="1:8" s="16" customFormat="1" ht="13.5" customHeight="1" x14ac:dyDescent="0.25">
      <c r="A45" s="35"/>
      <c r="B45" s="19"/>
      <c r="C45" s="62"/>
      <c r="D45" s="63"/>
      <c r="E45" s="62"/>
      <c r="F45" s="22"/>
      <c r="G45" s="22"/>
    </row>
    <row r="46" spans="1:8" s="16" customFormat="1" ht="13.5" customHeight="1" x14ac:dyDescent="0.25">
      <c r="A46" s="98"/>
      <c r="B46" s="98"/>
      <c r="C46" s="98"/>
      <c r="D46" s="98"/>
      <c r="E46" s="98"/>
      <c r="F46" s="98"/>
      <c r="G46" s="98"/>
    </row>
    <row r="47" spans="1:8" s="16" customFormat="1" ht="13.5" customHeight="1" x14ac:dyDescent="0.25">
      <c r="A47" s="35"/>
      <c r="B47" s="19"/>
      <c r="C47" s="62"/>
      <c r="D47" s="63"/>
      <c r="E47" s="62"/>
      <c r="F47" s="22"/>
      <c r="G47" s="22"/>
    </row>
    <row r="48" spans="1:8" s="16" customFormat="1" ht="13.5" customHeight="1" x14ac:dyDescent="0.25">
      <c r="A48" s="35"/>
      <c r="B48" s="19"/>
      <c r="C48" s="62"/>
      <c r="D48" s="63"/>
      <c r="E48" s="62"/>
      <c r="F48" s="22"/>
      <c r="G48" s="22"/>
    </row>
    <row r="49" spans="1:7" s="16" customFormat="1" ht="13.5" customHeight="1" x14ac:dyDescent="0.25">
      <c r="A49" s="35"/>
      <c r="B49" s="19"/>
      <c r="C49" s="62"/>
      <c r="D49" s="63"/>
      <c r="E49" s="62"/>
      <c r="F49" s="22"/>
      <c r="G49" s="22"/>
    </row>
    <row r="50" spans="1:7" s="16" customFormat="1" ht="13.5" customHeight="1" x14ac:dyDescent="0.25">
      <c r="A50" s="35"/>
      <c r="B50" s="19"/>
      <c r="C50" s="62"/>
      <c r="D50" s="63"/>
      <c r="E50" s="62"/>
      <c r="F50" s="22"/>
      <c r="G50" s="22"/>
    </row>
    <row r="51" spans="1:7" s="16" customFormat="1" ht="13.5" customHeight="1" x14ac:dyDescent="0.25">
      <c r="A51" s="35"/>
      <c r="B51" s="19"/>
      <c r="C51" s="62"/>
      <c r="D51" s="63"/>
      <c r="E51" s="62"/>
      <c r="F51" s="22"/>
      <c r="G51" s="22"/>
    </row>
    <row r="52" spans="1:7" s="16" customFormat="1" ht="13.5" customHeight="1" x14ac:dyDescent="0.25">
      <c r="A52" s="35"/>
      <c r="B52" s="19"/>
      <c r="C52" s="62"/>
      <c r="D52" s="63"/>
      <c r="E52" s="62"/>
      <c r="F52" s="22"/>
      <c r="G52" s="22"/>
    </row>
    <row r="53" spans="1:7" x14ac:dyDescent="0.25">
      <c r="A53" s="35"/>
      <c r="B53" s="19"/>
      <c r="C53" s="62"/>
      <c r="D53" s="63"/>
      <c r="E53" s="62"/>
      <c r="F53" s="22"/>
      <c r="G53" s="22"/>
    </row>
  </sheetData>
  <mergeCells count="1">
    <mergeCell ref="A46:G46"/>
  </mergeCells>
  <pageMargins left="0.70866141732283472" right="0.11811023622047245" top="0.35433070866141736" bottom="0.27559055118110237" header="0.31496062992125984" footer="0.23622047244094491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7"/>
  <sheetViews>
    <sheetView zoomScaleNormal="100" workbookViewId="0"/>
  </sheetViews>
  <sheetFormatPr defaultColWidth="11.42578125" defaultRowHeight="14.1" customHeight="1" x14ac:dyDescent="0.25"/>
  <cols>
    <col min="1" max="1" width="8.28515625" style="44" customWidth="1"/>
    <col min="2" max="2" width="62" style="45" customWidth="1"/>
    <col min="3" max="5" width="20.7109375" style="92" customWidth="1"/>
    <col min="6" max="7" width="17.140625" style="52" customWidth="1"/>
    <col min="8" max="250" width="11.42578125" style="39"/>
    <col min="251" max="251" width="8.28515625" style="39" customWidth="1"/>
    <col min="252" max="252" width="62" style="39" customWidth="1"/>
    <col min="253" max="261" width="10.7109375" style="39" customWidth="1"/>
    <col min="262" max="263" width="11" style="39" customWidth="1"/>
    <col min="264" max="506" width="11.42578125" style="39"/>
    <col min="507" max="507" width="8.28515625" style="39" customWidth="1"/>
    <col min="508" max="508" width="62" style="39" customWidth="1"/>
    <col min="509" max="517" width="10.7109375" style="39" customWidth="1"/>
    <col min="518" max="519" width="11" style="39" customWidth="1"/>
    <col min="520" max="762" width="11.42578125" style="39"/>
    <col min="763" max="763" width="8.28515625" style="39" customWidth="1"/>
    <col min="764" max="764" width="62" style="39" customWidth="1"/>
    <col min="765" max="773" width="10.7109375" style="39" customWidth="1"/>
    <col min="774" max="775" width="11" style="39" customWidth="1"/>
    <col min="776" max="1018" width="11.42578125" style="39"/>
    <col min="1019" max="1019" width="8.28515625" style="39" customWidth="1"/>
    <col min="1020" max="1020" width="62" style="39" customWidth="1"/>
    <col min="1021" max="1029" width="10.7109375" style="39" customWidth="1"/>
    <col min="1030" max="1031" width="11" style="39" customWidth="1"/>
    <col min="1032" max="1274" width="11.42578125" style="39"/>
    <col min="1275" max="1275" width="8.28515625" style="39" customWidth="1"/>
    <col min="1276" max="1276" width="62" style="39" customWidth="1"/>
    <col min="1277" max="1285" width="10.7109375" style="39" customWidth="1"/>
    <col min="1286" max="1287" width="11" style="39" customWidth="1"/>
    <col min="1288" max="1530" width="11.42578125" style="39"/>
    <col min="1531" max="1531" width="8.28515625" style="39" customWidth="1"/>
    <col min="1532" max="1532" width="62" style="39" customWidth="1"/>
    <col min="1533" max="1541" width="10.7109375" style="39" customWidth="1"/>
    <col min="1542" max="1543" width="11" style="39" customWidth="1"/>
    <col min="1544" max="1786" width="11.42578125" style="39"/>
    <col min="1787" max="1787" width="8.28515625" style="39" customWidth="1"/>
    <col min="1788" max="1788" width="62" style="39" customWidth="1"/>
    <col min="1789" max="1797" width="10.7109375" style="39" customWidth="1"/>
    <col min="1798" max="1799" width="11" style="39" customWidth="1"/>
    <col min="1800" max="2042" width="11.42578125" style="39"/>
    <col min="2043" max="2043" width="8.28515625" style="39" customWidth="1"/>
    <col min="2044" max="2044" width="62" style="39" customWidth="1"/>
    <col min="2045" max="2053" width="10.7109375" style="39" customWidth="1"/>
    <col min="2054" max="2055" width="11" style="39" customWidth="1"/>
    <col min="2056" max="2298" width="11.42578125" style="39"/>
    <col min="2299" max="2299" width="8.28515625" style="39" customWidth="1"/>
    <col min="2300" max="2300" width="62" style="39" customWidth="1"/>
    <col min="2301" max="2309" width="10.7109375" style="39" customWidth="1"/>
    <col min="2310" max="2311" width="11" style="39" customWidth="1"/>
    <col min="2312" max="2554" width="11.42578125" style="39"/>
    <col min="2555" max="2555" width="8.28515625" style="39" customWidth="1"/>
    <col min="2556" max="2556" width="62" style="39" customWidth="1"/>
    <col min="2557" max="2565" width="10.7109375" style="39" customWidth="1"/>
    <col min="2566" max="2567" width="11" style="39" customWidth="1"/>
    <col min="2568" max="2810" width="11.42578125" style="39"/>
    <col min="2811" max="2811" width="8.28515625" style="39" customWidth="1"/>
    <col min="2812" max="2812" width="62" style="39" customWidth="1"/>
    <col min="2813" max="2821" width="10.7109375" style="39" customWidth="1"/>
    <col min="2822" max="2823" width="11" style="39" customWidth="1"/>
    <col min="2824" max="3066" width="11.42578125" style="39"/>
    <col min="3067" max="3067" width="8.28515625" style="39" customWidth="1"/>
    <col min="3068" max="3068" width="62" style="39" customWidth="1"/>
    <col min="3069" max="3077" width="10.7109375" style="39" customWidth="1"/>
    <col min="3078" max="3079" width="11" style="39" customWidth="1"/>
    <col min="3080" max="3322" width="11.42578125" style="39"/>
    <col min="3323" max="3323" width="8.28515625" style="39" customWidth="1"/>
    <col min="3324" max="3324" width="62" style="39" customWidth="1"/>
    <col min="3325" max="3333" width="10.7109375" style="39" customWidth="1"/>
    <col min="3334" max="3335" width="11" style="39" customWidth="1"/>
    <col min="3336" max="3578" width="11.42578125" style="39"/>
    <col min="3579" max="3579" width="8.28515625" style="39" customWidth="1"/>
    <col min="3580" max="3580" width="62" style="39" customWidth="1"/>
    <col min="3581" max="3589" width="10.7109375" style="39" customWidth="1"/>
    <col min="3590" max="3591" width="11" style="39" customWidth="1"/>
    <col min="3592" max="3834" width="11.42578125" style="39"/>
    <col min="3835" max="3835" width="8.28515625" style="39" customWidth="1"/>
    <col min="3836" max="3836" width="62" style="39" customWidth="1"/>
    <col min="3837" max="3845" width="10.7109375" style="39" customWidth="1"/>
    <col min="3846" max="3847" width="11" style="39" customWidth="1"/>
    <col min="3848" max="4090" width="11.42578125" style="39"/>
    <col min="4091" max="4091" width="8.28515625" style="39" customWidth="1"/>
    <col min="4092" max="4092" width="62" style="39" customWidth="1"/>
    <col min="4093" max="4101" width="10.7109375" style="39" customWidth="1"/>
    <col min="4102" max="4103" width="11" style="39" customWidth="1"/>
    <col min="4104" max="4346" width="11.42578125" style="39"/>
    <col min="4347" max="4347" width="8.28515625" style="39" customWidth="1"/>
    <col min="4348" max="4348" width="62" style="39" customWidth="1"/>
    <col min="4349" max="4357" width="10.7109375" style="39" customWidth="1"/>
    <col min="4358" max="4359" width="11" style="39" customWidth="1"/>
    <col min="4360" max="4602" width="11.42578125" style="39"/>
    <col min="4603" max="4603" width="8.28515625" style="39" customWidth="1"/>
    <col min="4604" max="4604" width="62" style="39" customWidth="1"/>
    <col min="4605" max="4613" width="10.7109375" style="39" customWidth="1"/>
    <col min="4614" max="4615" width="11" style="39" customWidth="1"/>
    <col min="4616" max="4858" width="11.42578125" style="39"/>
    <col min="4859" max="4859" width="8.28515625" style="39" customWidth="1"/>
    <col min="4860" max="4860" width="62" style="39" customWidth="1"/>
    <col min="4861" max="4869" width="10.7109375" style="39" customWidth="1"/>
    <col min="4870" max="4871" width="11" style="39" customWidth="1"/>
    <col min="4872" max="5114" width="11.42578125" style="39"/>
    <col min="5115" max="5115" width="8.28515625" style="39" customWidth="1"/>
    <col min="5116" max="5116" width="62" style="39" customWidth="1"/>
    <col min="5117" max="5125" width="10.7109375" style="39" customWidth="1"/>
    <col min="5126" max="5127" width="11" style="39" customWidth="1"/>
    <col min="5128" max="5370" width="11.42578125" style="39"/>
    <col min="5371" max="5371" width="8.28515625" style="39" customWidth="1"/>
    <col min="5372" max="5372" width="62" style="39" customWidth="1"/>
    <col min="5373" max="5381" width="10.7109375" style="39" customWidth="1"/>
    <col min="5382" max="5383" width="11" style="39" customWidth="1"/>
    <col min="5384" max="5626" width="11.42578125" style="39"/>
    <col min="5627" max="5627" width="8.28515625" style="39" customWidth="1"/>
    <col min="5628" max="5628" width="62" style="39" customWidth="1"/>
    <col min="5629" max="5637" width="10.7109375" style="39" customWidth="1"/>
    <col min="5638" max="5639" width="11" style="39" customWidth="1"/>
    <col min="5640" max="5882" width="11.42578125" style="39"/>
    <col min="5883" max="5883" width="8.28515625" style="39" customWidth="1"/>
    <col min="5884" max="5884" width="62" style="39" customWidth="1"/>
    <col min="5885" max="5893" width="10.7109375" style="39" customWidth="1"/>
    <col min="5894" max="5895" width="11" style="39" customWidth="1"/>
    <col min="5896" max="6138" width="11.42578125" style="39"/>
    <col min="6139" max="6139" width="8.28515625" style="39" customWidth="1"/>
    <col min="6140" max="6140" width="62" style="39" customWidth="1"/>
    <col min="6141" max="6149" width="10.7109375" style="39" customWidth="1"/>
    <col min="6150" max="6151" width="11" style="39" customWidth="1"/>
    <col min="6152" max="6394" width="11.42578125" style="39"/>
    <col min="6395" max="6395" width="8.28515625" style="39" customWidth="1"/>
    <col min="6396" max="6396" width="62" style="39" customWidth="1"/>
    <col min="6397" max="6405" width="10.7109375" style="39" customWidth="1"/>
    <col min="6406" max="6407" width="11" style="39" customWidth="1"/>
    <col min="6408" max="6650" width="11.42578125" style="39"/>
    <col min="6651" max="6651" width="8.28515625" style="39" customWidth="1"/>
    <col min="6652" max="6652" width="62" style="39" customWidth="1"/>
    <col min="6653" max="6661" width="10.7109375" style="39" customWidth="1"/>
    <col min="6662" max="6663" width="11" style="39" customWidth="1"/>
    <col min="6664" max="6906" width="11.42578125" style="39"/>
    <col min="6907" max="6907" width="8.28515625" style="39" customWidth="1"/>
    <col min="6908" max="6908" width="62" style="39" customWidth="1"/>
    <col min="6909" max="6917" width="10.7109375" style="39" customWidth="1"/>
    <col min="6918" max="6919" width="11" style="39" customWidth="1"/>
    <col min="6920" max="7162" width="11.42578125" style="39"/>
    <col min="7163" max="7163" width="8.28515625" style="39" customWidth="1"/>
    <col min="7164" max="7164" width="62" style="39" customWidth="1"/>
    <col min="7165" max="7173" width="10.7109375" style="39" customWidth="1"/>
    <col min="7174" max="7175" width="11" style="39" customWidth="1"/>
    <col min="7176" max="7418" width="11.42578125" style="39"/>
    <col min="7419" max="7419" width="8.28515625" style="39" customWidth="1"/>
    <col min="7420" max="7420" width="62" style="39" customWidth="1"/>
    <col min="7421" max="7429" width="10.7109375" style="39" customWidth="1"/>
    <col min="7430" max="7431" width="11" style="39" customWidth="1"/>
    <col min="7432" max="7674" width="11.42578125" style="39"/>
    <col min="7675" max="7675" width="8.28515625" style="39" customWidth="1"/>
    <col min="7676" max="7676" width="62" style="39" customWidth="1"/>
    <col min="7677" max="7685" width="10.7109375" style="39" customWidth="1"/>
    <col min="7686" max="7687" width="11" style="39" customWidth="1"/>
    <col min="7688" max="7930" width="11.42578125" style="39"/>
    <col min="7931" max="7931" width="8.28515625" style="39" customWidth="1"/>
    <col min="7932" max="7932" width="62" style="39" customWidth="1"/>
    <col min="7933" max="7941" width="10.7109375" style="39" customWidth="1"/>
    <col min="7942" max="7943" width="11" style="39" customWidth="1"/>
    <col min="7944" max="8186" width="11.42578125" style="39"/>
    <col min="8187" max="8187" width="8.28515625" style="39" customWidth="1"/>
    <col min="8188" max="8188" width="62" style="39" customWidth="1"/>
    <col min="8189" max="8197" width="10.7109375" style="39" customWidth="1"/>
    <col min="8198" max="8199" width="11" style="39" customWidth="1"/>
    <col min="8200" max="8442" width="11.42578125" style="39"/>
    <col min="8443" max="8443" width="8.28515625" style="39" customWidth="1"/>
    <col min="8444" max="8444" width="62" style="39" customWidth="1"/>
    <col min="8445" max="8453" width="10.7109375" style="39" customWidth="1"/>
    <col min="8454" max="8455" width="11" style="39" customWidth="1"/>
    <col min="8456" max="8698" width="11.42578125" style="39"/>
    <col min="8699" max="8699" width="8.28515625" style="39" customWidth="1"/>
    <col min="8700" max="8700" width="62" style="39" customWidth="1"/>
    <col min="8701" max="8709" width="10.7109375" style="39" customWidth="1"/>
    <col min="8710" max="8711" width="11" style="39" customWidth="1"/>
    <col min="8712" max="8954" width="11.42578125" style="39"/>
    <col min="8955" max="8955" width="8.28515625" style="39" customWidth="1"/>
    <col min="8956" max="8956" width="62" style="39" customWidth="1"/>
    <col min="8957" max="8965" width="10.7109375" style="39" customWidth="1"/>
    <col min="8966" max="8967" width="11" style="39" customWidth="1"/>
    <col min="8968" max="9210" width="11.42578125" style="39"/>
    <col min="9211" max="9211" width="8.28515625" style="39" customWidth="1"/>
    <col min="9212" max="9212" width="62" style="39" customWidth="1"/>
    <col min="9213" max="9221" width="10.7109375" style="39" customWidth="1"/>
    <col min="9222" max="9223" width="11" style="39" customWidth="1"/>
    <col min="9224" max="9466" width="11.42578125" style="39"/>
    <col min="9467" max="9467" width="8.28515625" style="39" customWidth="1"/>
    <col min="9468" max="9468" width="62" style="39" customWidth="1"/>
    <col min="9469" max="9477" width="10.7109375" style="39" customWidth="1"/>
    <col min="9478" max="9479" width="11" style="39" customWidth="1"/>
    <col min="9480" max="9722" width="11.42578125" style="39"/>
    <col min="9723" max="9723" width="8.28515625" style="39" customWidth="1"/>
    <col min="9724" max="9724" width="62" style="39" customWidth="1"/>
    <col min="9725" max="9733" width="10.7109375" style="39" customWidth="1"/>
    <col min="9734" max="9735" width="11" style="39" customWidth="1"/>
    <col min="9736" max="9978" width="11.42578125" style="39"/>
    <col min="9979" max="9979" width="8.28515625" style="39" customWidth="1"/>
    <col min="9980" max="9980" width="62" style="39" customWidth="1"/>
    <col min="9981" max="9989" width="10.7109375" style="39" customWidth="1"/>
    <col min="9990" max="9991" width="11" style="39" customWidth="1"/>
    <col min="9992" max="10234" width="11.42578125" style="39"/>
    <col min="10235" max="10235" width="8.28515625" style="39" customWidth="1"/>
    <col min="10236" max="10236" width="62" style="39" customWidth="1"/>
    <col min="10237" max="10245" width="10.7109375" style="39" customWidth="1"/>
    <col min="10246" max="10247" width="11" style="39" customWidth="1"/>
    <col min="10248" max="10490" width="11.42578125" style="39"/>
    <col min="10491" max="10491" width="8.28515625" style="39" customWidth="1"/>
    <col min="10492" max="10492" width="62" style="39" customWidth="1"/>
    <col min="10493" max="10501" width="10.7109375" style="39" customWidth="1"/>
    <col min="10502" max="10503" width="11" style="39" customWidth="1"/>
    <col min="10504" max="10746" width="11.42578125" style="39"/>
    <col min="10747" max="10747" width="8.28515625" style="39" customWidth="1"/>
    <col min="10748" max="10748" width="62" style="39" customWidth="1"/>
    <col min="10749" max="10757" width="10.7109375" style="39" customWidth="1"/>
    <col min="10758" max="10759" width="11" style="39" customWidth="1"/>
    <col min="10760" max="11002" width="11.42578125" style="39"/>
    <col min="11003" max="11003" width="8.28515625" style="39" customWidth="1"/>
    <col min="11004" max="11004" width="62" style="39" customWidth="1"/>
    <col min="11005" max="11013" width="10.7109375" style="39" customWidth="1"/>
    <col min="11014" max="11015" width="11" style="39" customWidth="1"/>
    <col min="11016" max="11258" width="11.42578125" style="39"/>
    <col min="11259" max="11259" width="8.28515625" style="39" customWidth="1"/>
    <col min="11260" max="11260" width="62" style="39" customWidth="1"/>
    <col min="11261" max="11269" width="10.7109375" style="39" customWidth="1"/>
    <col min="11270" max="11271" width="11" style="39" customWidth="1"/>
    <col min="11272" max="11514" width="11.42578125" style="39"/>
    <col min="11515" max="11515" width="8.28515625" style="39" customWidth="1"/>
    <col min="11516" max="11516" width="62" style="39" customWidth="1"/>
    <col min="11517" max="11525" width="10.7109375" style="39" customWidth="1"/>
    <col min="11526" max="11527" width="11" style="39" customWidth="1"/>
    <col min="11528" max="11770" width="11.42578125" style="39"/>
    <col min="11771" max="11771" width="8.28515625" style="39" customWidth="1"/>
    <col min="11772" max="11772" width="62" style="39" customWidth="1"/>
    <col min="11773" max="11781" width="10.7109375" style="39" customWidth="1"/>
    <col min="11782" max="11783" width="11" style="39" customWidth="1"/>
    <col min="11784" max="12026" width="11.42578125" style="39"/>
    <col min="12027" max="12027" width="8.28515625" style="39" customWidth="1"/>
    <col min="12028" max="12028" width="62" style="39" customWidth="1"/>
    <col min="12029" max="12037" width="10.7109375" style="39" customWidth="1"/>
    <col min="12038" max="12039" width="11" style="39" customWidth="1"/>
    <col min="12040" max="12282" width="11.42578125" style="39"/>
    <col min="12283" max="12283" width="8.28515625" style="39" customWidth="1"/>
    <col min="12284" max="12284" width="62" style="39" customWidth="1"/>
    <col min="12285" max="12293" width="10.7109375" style="39" customWidth="1"/>
    <col min="12294" max="12295" width="11" style="39" customWidth="1"/>
    <col min="12296" max="12538" width="11.42578125" style="39"/>
    <col min="12539" max="12539" width="8.28515625" style="39" customWidth="1"/>
    <col min="12540" max="12540" width="62" style="39" customWidth="1"/>
    <col min="12541" max="12549" width="10.7109375" style="39" customWidth="1"/>
    <col min="12550" max="12551" width="11" style="39" customWidth="1"/>
    <col min="12552" max="12794" width="11.42578125" style="39"/>
    <col min="12795" max="12795" width="8.28515625" style="39" customWidth="1"/>
    <col min="12796" max="12796" width="62" style="39" customWidth="1"/>
    <col min="12797" max="12805" width="10.7109375" style="39" customWidth="1"/>
    <col min="12806" max="12807" width="11" style="39" customWidth="1"/>
    <col min="12808" max="13050" width="11.42578125" style="39"/>
    <col min="13051" max="13051" width="8.28515625" style="39" customWidth="1"/>
    <col min="13052" max="13052" width="62" style="39" customWidth="1"/>
    <col min="13053" max="13061" width="10.7109375" style="39" customWidth="1"/>
    <col min="13062" max="13063" width="11" style="39" customWidth="1"/>
    <col min="13064" max="13306" width="11.42578125" style="39"/>
    <col min="13307" max="13307" width="8.28515625" style="39" customWidth="1"/>
    <col min="13308" max="13308" width="62" style="39" customWidth="1"/>
    <col min="13309" max="13317" width="10.7109375" style="39" customWidth="1"/>
    <col min="13318" max="13319" width="11" style="39" customWidth="1"/>
    <col min="13320" max="13562" width="11.42578125" style="39"/>
    <col min="13563" max="13563" width="8.28515625" style="39" customWidth="1"/>
    <col min="13564" max="13564" width="62" style="39" customWidth="1"/>
    <col min="13565" max="13573" width="10.7109375" style="39" customWidth="1"/>
    <col min="13574" max="13575" width="11" style="39" customWidth="1"/>
    <col min="13576" max="13818" width="11.42578125" style="39"/>
    <col min="13819" max="13819" width="8.28515625" style="39" customWidth="1"/>
    <col min="13820" max="13820" width="62" style="39" customWidth="1"/>
    <col min="13821" max="13829" width="10.7109375" style="39" customWidth="1"/>
    <col min="13830" max="13831" width="11" style="39" customWidth="1"/>
    <col min="13832" max="14074" width="11.42578125" style="39"/>
    <col min="14075" max="14075" width="8.28515625" style="39" customWidth="1"/>
    <col min="14076" max="14076" width="62" style="39" customWidth="1"/>
    <col min="14077" max="14085" width="10.7109375" style="39" customWidth="1"/>
    <col min="14086" max="14087" width="11" style="39" customWidth="1"/>
    <col min="14088" max="14330" width="11.42578125" style="39"/>
    <col min="14331" max="14331" width="8.28515625" style="39" customWidth="1"/>
    <col min="14332" max="14332" width="62" style="39" customWidth="1"/>
    <col min="14333" max="14341" width="10.7109375" style="39" customWidth="1"/>
    <col min="14342" max="14343" width="11" style="39" customWidth="1"/>
    <col min="14344" max="14586" width="11.42578125" style="39"/>
    <col min="14587" max="14587" width="8.28515625" style="39" customWidth="1"/>
    <col min="14588" max="14588" width="62" style="39" customWidth="1"/>
    <col min="14589" max="14597" width="10.7109375" style="39" customWidth="1"/>
    <col min="14598" max="14599" width="11" style="39" customWidth="1"/>
    <col min="14600" max="14842" width="11.42578125" style="39"/>
    <col min="14843" max="14843" width="8.28515625" style="39" customWidth="1"/>
    <col min="14844" max="14844" width="62" style="39" customWidth="1"/>
    <col min="14845" max="14853" width="10.7109375" style="39" customWidth="1"/>
    <col min="14854" max="14855" width="11" style="39" customWidth="1"/>
    <col min="14856" max="15098" width="11.42578125" style="39"/>
    <col min="15099" max="15099" width="8.28515625" style="39" customWidth="1"/>
    <col min="15100" max="15100" width="62" style="39" customWidth="1"/>
    <col min="15101" max="15109" width="10.7109375" style="39" customWidth="1"/>
    <col min="15110" max="15111" width="11" style="39" customWidth="1"/>
    <col min="15112" max="15354" width="11.42578125" style="39"/>
    <col min="15355" max="15355" width="8.28515625" style="39" customWidth="1"/>
    <col min="15356" max="15356" width="62" style="39" customWidth="1"/>
    <col min="15357" max="15365" width="10.7109375" style="39" customWidth="1"/>
    <col min="15366" max="15367" width="11" style="39" customWidth="1"/>
    <col min="15368" max="15610" width="11.42578125" style="39"/>
    <col min="15611" max="15611" width="8.28515625" style="39" customWidth="1"/>
    <col min="15612" max="15612" width="62" style="39" customWidth="1"/>
    <col min="15613" max="15621" width="10.7109375" style="39" customWidth="1"/>
    <col min="15622" max="15623" width="11" style="39" customWidth="1"/>
    <col min="15624" max="15866" width="11.42578125" style="39"/>
    <col min="15867" max="15867" width="8.28515625" style="39" customWidth="1"/>
    <col min="15868" max="15868" width="62" style="39" customWidth="1"/>
    <col min="15869" max="15877" width="10.7109375" style="39" customWidth="1"/>
    <col min="15878" max="15879" width="11" style="39" customWidth="1"/>
    <col min="15880" max="16122" width="11.42578125" style="39"/>
    <col min="16123" max="16123" width="8.28515625" style="39" customWidth="1"/>
    <col min="16124" max="16124" width="62" style="39" customWidth="1"/>
    <col min="16125" max="16133" width="10.7109375" style="39" customWidth="1"/>
    <col min="16134" max="16135" width="11" style="39" customWidth="1"/>
    <col min="16136" max="16384" width="11.42578125" style="39"/>
  </cols>
  <sheetData>
    <row r="1" spans="1:13" s="1" customFormat="1" ht="15" x14ac:dyDescent="0.25">
      <c r="A1" s="2" t="s">
        <v>76</v>
      </c>
      <c r="C1" s="67"/>
      <c r="D1" s="67"/>
      <c r="E1" s="67"/>
      <c r="F1" s="46"/>
      <c r="G1" s="46"/>
      <c r="H1" s="21"/>
      <c r="I1" s="21"/>
      <c r="J1" s="21"/>
      <c r="K1" s="21"/>
      <c r="L1" s="21"/>
      <c r="M1" s="21"/>
    </row>
    <row r="2" spans="1:13" s="6" customFormat="1" ht="15" x14ac:dyDescent="0.25">
      <c r="A2" s="4" t="s">
        <v>77</v>
      </c>
      <c r="C2" s="68"/>
      <c r="D2" s="68"/>
      <c r="E2" s="68"/>
      <c r="F2" s="47"/>
      <c r="G2" s="47"/>
      <c r="H2" s="4"/>
      <c r="I2" s="4"/>
      <c r="J2" s="4"/>
      <c r="K2" s="4"/>
      <c r="L2" s="4"/>
      <c r="M2" s="4"/>
    </row>
    <row r="3" spans="1:13" s="6" customFormat="1" ht="15" x14ac:dyDescent="0.25">
      <c r="A3" s="4"/>
      <c r="C3" s="68"/>
      <c r="D3" s="68"/>
      <c r="E3" s="68"/>
      <c r="F3" s="47"/>
      <c r="G3" s="47"/>
      <c r="H3" s="4"/>
      <c r="I3" s="4"/>
      <c r="J3" s="4"/>
      <c r="K3" s="4"/>
      <c r="L3" s="4"/>
      <c r="M3" s="4"/>
    </row>
    <row r="4" spans="1:13" s="97" customFormat="1" ht="45" x14ac:dyDescent="0.25">
      <c r="A4" s="95" t="s">
        <v>31</v>
      </c>
      <c r="B4" s="95" t="s">
        <v>0</v>
      </c>
      <c r="C4" s="85" t="s">
        <v>103</v>
      </c>
      <c r="D4" s="85" t="s">
        <v>81</v>
      </c>
      <c r="E4" s="85" t="s">
        <v>104</v>
      </c>
      <c r="F4" s="96" t="s">
        <v>89</v>
      </c>
      <c r="G4" s="96" t="s">
        <v>71</v>
      </c>
    </row>
    <row r="5" spans="1:13" s="6" customFormat="1" ht="15" x14ac:dyDescent="0.25">
      <c r="A5" s="4"/>
      <c r="C5" s="68"/>
      <c r="D5" s="68"/>
      <c r="E5" s="68"/>
      <c r="F5" s="47"/>
      <c r="G5" s="47"/>
      <c r="H5" s="4"/>
      <c r="I5" s="4"/>
      <c r="J5" s="4"/>
      <c r="K5" s="4"/>
      <c r="L5" s="4"/>
      <c r="M5" s="4"/>
    </row>
    <row r="6" spans="1:13" s="40" customFormat="1" ht="14.1" customHeight="1" thickBot="1" x14ac:dyDescent="0.3">
      <c r="A6" s="72"/>
      <c r="B6" s="73" t="s">
        <v>32</v>
      </c>
      <c r="C6" s="86">
        <f>SUM(C8,C71,C110,C131,C142,C180)</f>
        <v>3508771.05</v>
      </c>
      <c r="D6" s="86">
        <f>SUM(D8,D71,D110,D131,D142,D180)</f>
        <v>4015041.79</v>
      </c>
      <c r="E6" s="86">
        <f>SUM(E8,E71,E110,E131,E142,E180)</f>
        <v>3917257.16</v>
      </c>
      <c r="F6" s="49">
        <f>SUM(E6/C6)</f>
        <v>1.1164185705419567</v>
      </c>
      <c r="G6" s="49">
        <f>SUM(E6/D6)</f>
        <v>0.97564542659467568</v>
      </c>
    </row>
    <row r="7" spans="1:13" ht="14.1" customHeight="1" x14ac:dyDescent="0.25">
      <c r="A7" s="70"/>
      <c r="B7" s="71"/>
      <c r="C7" s="84"/>
      <c r="D7" s="84"/>
      <c r="E7" s="84"/>
      <c r="F7" s="48"/>
      <c r="G7" s="48"/>
    </row>
    <row r="8" spans="1:13" s="40" customFormat="1" ht="14.1" customHeight="1" thickBot="1" x14ac:dyDescent="0.3">
      <c r="A8" s="72">
        <v>2201</v>
      </c>
      <c r="B8" s="74" t="s">
        <v>40</v>
      </c>
      <c r="C8" s="87">
        <f>SUM(C9,C20,C29,C60)</f>
        <v>3444839.65</v>
      </c>
      <c r="D8" s="87">
        <f>SUM(D9,D20,D29,D60)</f>
        <v>3735554.44</v>
      </c>
      <c r="E8" s="87">
        <f>SUM(E9,E20,E29,E60)</f>
        <v>3648898.1</v>
      </c>
      <c r="F8" s="49">
        <f>SUM(E8/C8)</f>
        <v>1.0592359792421688</v>
      </c>
      <c r="G8" s="49">
        <f>SUM(E8/D8)</f>
        <v>0.97680228159116322</v>
      </c>
    </row>
    <row r="9" spans="1:13" s="40" customFormat="1" ht="14.1" customHeight="1" x14ac:dyDescent="0.25">
      <c r="A9" s="75" t="s">
        <v>20</v>
      </c>
      <c r="B9" s="76" t="s">
        <v>41</v>
      </c>
      <c r="C9" s="88">
        <f>SUM(C12)</f>
        <v>101728.07</v>
      </c>
      <c r="D9" s="88">
        <f>SUM(D12)</f>
        <v>108620.16</v>
      </c>
      <c r="E9" s="88">
        <f>SUM(E12)</f>
        <v>109762.43000000001</v>
      </c>
      <c r="F9" s="50">
        <f>SUM(E9/C9)</f>
        <v>1.0789787912028608</v>
      </c>
      <c r="G9" s="50">
        <f>SUM(E9/D9)</f>
        <v>1.0105161877868714</v>
      </c>
    </row>
    <row r="10" spans="1:13" s="43" customFormat="1" ht="14.1" customHeight="1" x14ac:dyDescent="0.25">
      <c r="A10" s="77"/>
      <c r="B10" s="78" t="s">
        <v>34</v>
      </c>
      <c r="C10" s="88"/>
      <c r="D10" s="88"/>
      <c r="E10" s="88"/>
      <c r="F10" s="51"/>
      <c r="G10" s="51"/>
    </row>
    <row r="11" spans="1:13" s="43" customFormat="1" ht="15" x14ac:dyDescent="0.25">
      <c r="A11" s="77"/>
      <c r="B11" s="78" t="s">
        <v>42</v>
      </c>
      <c r="C11" s="88"/>
      <c r="D11" s="88"/>
      <c r="E11" s="88"/>
      <c r="F11" s="51"/>
      <c r="G11" s="51"/>
    </row>
    <row r="12" spans="1:13" s="40" customFormat="1" ht="14.1" customHeight="1" x14ac:dyDescent="0.25">
      <c r="A12" s="70">
        <v>3</v>
      </c>
      <c r="B12" s="79" t="s">
        <v>36</v>
      </c>
      <c r="C12" s="88">
        <f>SUM(C13,C18)</f>
        <v>101728.07</v>
      </c>
      <c r="D12" s="88">
        <f>SUM(D13,D18)</f>
        <v>108620.16</v>
      </c>
      <c r="E12" s="88">
        <f>SUM(E13,E18)</f>
        <v>109762.43000000001</v>
      </c>
      <c r="F12" s="51">
        <f>SUM(E12/C12)</f>
        <v>1.0789787912028608</v>
      </c>
      <c r="G12" s="51">
        <f>SUM(E12/D12)</f>
        <v>1.0105161877868714</v>
      </c>
    </row>
    <row r="13" spans="1:13" s="40" customFormat="1" ht="14.1" customHeight="1" x14ac:dyDescent="0.25">
      <c r="A13" s="70">
        <v>32</v>
      </c>
      <c r="B13" s="79" t="s">
        <v>39</v>
      </c>
      <c r="C13" s="88">
        <f>SUM(C14:C17)</f>
        <v>96324.030000000013</v>
      </c>
      <c r="D13" s="88">
        <f>SUM(D14:D17)</f>
        <v>102970.16</v>
      </c>
      <c r="E13" s="88">
        <f>SUM(E14:E17)</f>
        <v>104081.22</v>
      </c>
      <c r="F13" s="51">
        <f t="shared" ref="F13:F18" si="0">SUM(E13/C13)</f>
        <v>1.0805322410202312</v>
      </c>
      <c r="G13" s="51">
        <f t="shared" ref="G13:G18" si="1">SUM(E13/D13)</f>
        <v>1.0107901162822317</v>
      </c>
    </row>
    <row r="14" spans="1:13" ht="14.1" customHeight="1" x14ac:dyDescent="0.25">
      <c r="A14" s="80">
        <v>321</v>
      </c>
      <c r="B14" s="71" t="s">
        <v>2</v>
      </c>
      <c r="C14" s="89">
        <v>13395.61</v>
      </c>
      <c r="D14" s="89">
        <v>2247</v>
      </c>
      <c r="E14" s="89">
        <v>2247</v>
      </c>
      <c r="F14" s="53">
        <f t="shared" si="0"/>
        <v>0.16774152128943734</v>
      </c>
      <c r="G14" s="53">
        <f t="shared" si="1"/>
        <v>1</v>
      </c>
    </row>
    <row r="15" spans="1:13" ht="14.1" customHeight="1" x14ac:dyDescent="0.25">
      <c r="A15" s="80">
        <v>322</v>
      </c>
      <c r="B15" s="71" t="s">
        <v>3</v>
      </c>
      <c r="C15" s="89">
        <v>22936.61</v>
      </c>
      <c r="D15" s="89">
        <v>36453.410000000003</v>
      </c>
      <c r="E15" s="89">
        <v>38057.54</v>
      </c>
      <c r="F15" s="53">
        <f t="shared" ref="F15:F17" si="2">SUM(E15/C15)</f>
        <v>1.6592486858345676</v>
      </c>
      <c r="G15" s="53">
        <f t="shared" ref="G15:G17" si="3">SUM(E15/D15)</f>
        <v>1.0440049367123678</v>
      </c>
    </row>
    <row r="16" spans="1:13" ht="14.1" customHeight="1" x14ac:dyDescent="0.25">
      <c r="A16" s="80">
        <v>323</v>
      </c>
      <c r="B16" s="71" t="s">
        <v>4</v>
      </c>
      <c r="C16" s="89">
        <v>56677.73</v>
      </c>
      <c r="D16" s="89">
        <v>60116</v>
      </c>
      <c r="E16" s="89">
        <v>59381.04</v>
      </c>
      <c r="F16" s="53">
        <f t="shared" si="2"/>
        <v>1.0476961586146798</v>
      </c>
      <c r="G16" s="53">
        <f t="shared" si="3"/>
        <v>0.98777430301417257</v>
      </c>
    </row>
    <row r="17" spans="1:7" s="40" customFormat="1" ht="14.1" customHeight="1" x14ac:dyDescent="0.25">
      <c r="A17" s="80">
        <v>329</v>
      </c>
      <c r="B17" s="71" t="s">
        <v>5</v>
      </c>
      <c r="C17" s="89">
        <v>3314.08</v>
      </c>
      <c r="D17" s="89">
        <v>4153.75</v>
      </c>
      <c r="E17" s="89">
        <v>4395.6400000000003</v>
      </c>
      <c r="F17" s="53">
        <f t="shared" si="2"/>
        <v>1.3263530150147251</v>
      </c>
      <c r="G17" s="53">
        <f t="shared" si="3"/>
        <v>1.058234125789949</v>
      </c>
    </row>
    <row r="18" spans="1:7" ht="14.1" customHeight="1" x14ac:dyDescent="0.25">
      <c r="A18" s="70">
        <v>34</v>
      </c>
      <c r="B18" s="79" t="s">
        <v>43</v>
      </c>
      <c r="C18" s="90">
        <f t="shared" ref="C18:E18" si="4">SUM(C19)</f>
        <v>5404.04</v>
      </c>
      <c r="D18" s="90">
        <f t="shared" si="4"/>
        <v>5650</v>
      </c>
      <c r="E18" s="90">
        <f t="shared" si="4"/>
        <v>5681.21</v>
      </c>
      <c r="F18" s="51">
        <f t="shared" si="0"/>
        <v>1.0512894057038809</v>
      </c>
      <c r="G18" s="51">
        <f t="shared" si="1"/>
        <v>1.0055238938053097</v>
      </c>
    </row>
    <row r="19" spans="1:7" ht="14.1" customHeight="1" x14ac:dyDescent="0.25">
      <c r="A19" s="80">
        <v>343</v>
      </c>
      <c r="B19" s="71" t="s">
        <v>6</v>
      </c>
      <c r="C19" s="89">
        <v>5404.04</v>
      </c>
      <c r="D19" s="89">
        <v>5650</v>
      </c>
      <c r="E19" s="89">
        <v>5681.21</v>
      </c>
      <c r="F19" s="53">
        <f t="shared" ref="F19" si="5">SUM(E19/C19)</f>
        <v>1.0512894057038809</v>
      </c>
      <c r="G19" s="53">
        <f t="shared" ref="G19" si="6">SUM(E19/D19)</f>
        <v>1.0055238938053097</v>
      </c>
    </row>
    <row r="20" spans="1:7" ht="14.1" customHeight="1" x14ac:dyDescent="0.25">
      <c r="A20" s="81" t="s">
        <v>21</v>
      </c>
      <c r="B20" s="82" t="s">
        <v>44</v>
      </c>
      <c r="C20" s="91">
        <f>SUM(C23)</f>
        <v>168468.9</v>
      </c>
      <c r="D20" s="91">
        <f>SUM(D23)</f>
        <v>155289.41999999998</v>
      </c>
      <c r="E20" s="91">
        <f>SUM(E23)</f>
        <v>154147.15</v>
      </c>
      <c r="F20" s="51">
        <f t="shared" ref="F20:G20" si="7">SUM(E20/C20)</f>
        <v>0.91498876053681122</v>
      </c>
      <c r="G20" s="51">
        <f t="shared" si="7"/>
        <v>5.8921513167916481E-6</v>
      </c>
    </row>
    <row r="21" spans="1:7" s="40" customFormat="1" ht="14.1" customHeight="1" x14ac:dyDescent="0.25">
      <c r="A21" s="77"/>
      <c r="B21" s="78" t="s">
        <v>34</v>
      </c>
      <c r="C21" s="88"/>
      <c r="D21" s="88"/>
      <c r="E21" s="88"/>
      <c r="F21" s="51"/>
      <c r="G21" s="51"/>
    </row>
    <row r="22" spans="1:7" s="40" customFormat="1" ht="14.1" customHeight="1" x14ac:dyDescent="0.25">
      <c r="A22" s="77"/>
      <c r="B22" s="78" t="s">
        <v>42</v>
      </c>
      <c r="C22" s="88"/>
      <c r="D22" s="88"/>
      <c r="E22" s="88"/>
      <c r="F22" s="51"/>
      <c r="G22" s="51"/>
    </row>
    <row r="23" spans="1:7" s="40" customFormat="1" ht="13.5" customHeight="1" x14ac:dyDescent="0.25">
      <c r="A23" s="70">
        <v>3</v>
      </c>
      <c r="B23" s="79" t="s">
        <v>36</v>
      </c>
      <c r="C23" s="88">
        <f t="shared" ref="C23:E23" si="8">SUM(C24)</f>
        <v>168468.9</v>
      </c>
      <c r="D23" s="88">
        <f t="shared" si="8"/>
        <v>155289.41999999998</v>
      </c>
      <c r="E23" s="88">
        <f t="shared" si="8"/>
        <v>154147.15</v>
      </c>
      <c r="F23" s="51">
        <f t="shared" ref="F23:F28" si="9">SUM(E23/C23)</f>
        <v>0.91498876053681122</v>
      </c>
      <c r="G23" s="51">
        <f t="shared" ref="G23:G28" si="10">SUM(E23/D23)</f>
        <v>0.99264425097344045</v>
      </c>
    </row>
    <row r="24" spans="1:7" s="40" customFormat="1" ht="14.1" customHeight="1" x14ac:dyDescent="0.25">
      <c r="A24" s="70">
        <v>32</v>
      </c>
      <c r="B24" s="79" t="s">
        <v>39</v>
      </c>
      <c r="C24" s="88">
        <f>SUM(C25:C28)</f>
        <v>168468.9</v>
      </c>
      <c r="D24" s="88">
        <f>SUM(D25:D28)</f>
        <v>155289.41999999998</v>
      </c>
      <c r="E24" s="88">
        <f>SUM(E25:E28)</f>
        <v>154147.15</v>
      </c>
      <c r="F24" s="51">
        <f t="shared" si="9"/>
        <v>0.91498876053681122</v>
      </c>
      <c r="G24" s="51">
        <f t="shared" si="10"/>
        <v>0.99264425097344045</v>
      </c>
    </row>
    <row r="25" spans="1:7" s="40" customFormat="1" ht="14.1" customHeight="1" x14ac:dyDescent="0.25">
      <c r="A25" s="80">
        <v>321</v>
      </c>
      <c r="B25" s="71" t="s">
        <v>2</v>
      </c>
      <c r="C25" s="89">
        <v>70240.17</v>
      </c>
      <c r="D25" s="89">
        <v>71863.73</v>
      </c>
      <c r="E25" s="89">
        <v>70309.320000000007</v>
      </c>
      <c r="F25" s="53">
        <f t="shared" si="9"/>
        <v>1.0009844793940563</v>
      </c>
      <c r="G25" s="53">
        <f t="shared" si="10"/>
        <v>0.97837003450836757</v>
      </c>
    </row>
    <row r="26" spans="1:7" ht="14.1" customHeight="1" x14ac:dyDescent="0.25">
      <c r="A26" s="80">
        <v>322</v>
      </c>
      <c r="B26" s="71" t="s">
        <v>3</v>
      </c>
      <c r="C26" s="89">
        <v>70291.75</v>
      </c>
      <c r="D26" s="89">
        <v>58633.599999999999</v>
      </c>
      <c r="E26" s="89">
        <v>59570.74</v>
      </c>
      <c r="F26" s="53">
        <f t="shared" si="9"/>
        <v>0.8474784025152311</v>
      </c>
      <c r="G26" s="53">
        <f t="shared" si="10"/>
        <v>1.0159829858647602</v>
      </c>
    </row>
    <row r="27" spans="1:7" ht="14.1" customHeight="1" x14ac:dyDescent="0.25">
      <c r="A27" s="80">
        <v>323</v>
      </c>
      <c r="B27" s="71" t="s">
        <v>4</v>
      </c>
      <c r="C27" s="89">
        <v>22675</v>
      </c>
      <c r="D27" s="89">
        <v>19600</v>
      </c>
      <c r="E27" s="89">
        <v>19075</v>
      </c>
      <c r="F27" s="53">
        <f t="shared" si="9"/>
        <v>0.84123484013230432</v>
      </c>
      <c r="G27" s="53">
        <f t="shared" si="10"/>
        <v>0.9732142857142857</v>
      </c>
    </row>
    <row r="28" spans="1:7" ht="14.1" customHeight="1" x14ac:dyDescent="0.25">
      <c r="A28" s="80">
        <v>329</v>
      </c>
      <c r="B28" s="71" t="s">
        <v>5</v>
      </c>
      <c r="C28" s="89">
        <v>5261.98</v>
      </c>
      <c r="D28" s="89">
        <v>5192.09</v>
      </c>
      <c r="E28" s="89">
        <v>5192.09</v>
      </c>
      <c r="F28" s="53">
        <f t="shared" si="9"/>
        <v>0.98671792747216835</v>
      </c>
      <c r="G28" s="53">
        <f t="shared" si="10"/>
        <v>1</v>
      </c>
    </row>
    <row r="29" spans="1:7" ht="14.1" customHeight="1" x14ac:dyDescent="0.25">
      <c r="A29" s="81" t="s">
        <v>25</v>
      </c>
      <c r="B29" s="82" t="s">
        <v>45</v>
      </c>
      <c r="C29" s="88">
        <f>SUM(C32,C42,C54)</f>
        <v>88057.68</v>
      </c>
      <c r="D29" s="88">
        <f>SUM(D32,D42,D54)</f>
        <v>84900.86</v>
      </c>
      <c r="E29" s="88">
        <f>SUM(E32,E42,E54)</f>
        <v>54255.88</v>
      </c>
      <c r="F29" s="51">
        <f>SUM(E29/C29)</f>
        <v>0.61614023898880821</v>
      </c>
      <c r="G29" s="51">
        <f>SUM(E29/D29)</f>
        <v>0.63904982823495537</v>
      </c>
    </row>
    <row r="30" spans="1:7" s="40" customFormat="1" ht="14.1" customHeight="1" x14ac:dyDescent="0.25">
      <c r="A30" s="77"/>
      <c r="B30" s="78" t="s">
        <v>34</v>
      </c>
      <c r="C30" s="88"/>
      <c r="D30" s="88"/>
      <c r="E30" s="88"/>
      <c r="F30" s="51"/>
      <c r="G30" s="51"/>
    </row>
    <row r="31" spans="1:7" ht="14.1" customHeight="1" x14ac:dyDescent="0.25">
      <c r="A31" s="77"/>
      <c r="B31" s="78" t="s">
        <v>46</v>
      </c>
      <c r="C31" s="88"/>
      <c r="D31" s="88"/>
      <c r="E31" s="88"/>
      <c r="F31" s="53"/>
      <c r="G31" s="53"/>
    </row>
    <row r="32" spans="1:7" s="40" customFormat="1" ht="14.1" customHeight="1" x14ac:dyDescent="0.25">
      <c r="A32" s="70">
        <v>3</v>
      </c>
      <c r="B32" s="79" t="s">
        <v>36</v>
      </c>
      <c r="C32" s="88">
        <f>SUM(C33,C37)</f>
        <v>2625.79</v>
      </c>
      <c r="D32" s="88">
        <f>SUM(D33,D37)</f>
        <v>6783.86</v>
      </c>
      <c r="E32" s="88">
        <f>SUM(E33,E37)</f>
        <v>1267.23</v>
      </c>
      <c r="F32" s="51">
        <f t="shared" ref="F32:F34" si="11">SUM(E32/C32)</f>
        <v>0.48260904337361327</v>
      </c>
      <c r="G32" s="51">
        <f t="shared" ref="G32:G34" si="12">SUM(E32/D32)</f>
        <v>0.1868007299678944</v>
      </c>
    </row>
    <row r="33" spans="1:7" s="40" customFormat="1" ht="14.1" customHeight="1" x14ac:dyDescent="0.25">
      <c r="A33" s="70">
        <v>32</v>
      </c>
      <c r="B33" s="79" t="s">
        <v>39</v>
      </c>
      <c r="C33" s="88">
        <f>SUM(C34:C36)</f>
        <v>2619.9699999999998</v>
      </c>
      <c r="D33" s="88">
        <f>SUM(D34:D36)</f>
        <v>6753.86</v>
      </c>
      <c r="E33" s="88">
        <f>SUM(E34:E36)</f>
        <v>1258.43</v>
      </c>
      <c r="F33" s="51">
        <f t="shared" si="11"/>
        <v>0.48032229376672259</v>
      </c>
      <c r="G33" s="51">
        <f t="shared" si="12"/>
        <v>0.18632752233537564</v>
      </c>
    </row>
    <row r="34" spans="1:7" s="40" customFormat="1" ht="13.5" customHeight="1" x14ac:dyDescent="0.25">
      <c r="A34" s="80">
        <v>322</v>
      </c>
      <c r="B34" s="71" t="s">
        <v>3</v>
      </c>
      <c r="C34" s="89">
        <v>2569.9699999999998</v>
      </c>
      <c r="D34" s="89">
        <v>4413.8599999999997</v>
      </c>
      <c r="E34" s="89">
        <v>1258.43</v>
      </c>
      <c r="F34" s="53">
        <f t="shared" si="11"/>
        <v>0.4896671945586914</v>
      </c>
      <c r="G34" s="53">
        <f t="shared" si="12"/>
        <v>0.2851087256958762</v>
      </c>
    </row>
    <row r="35" spans="1:7" s="40" customFormat="1" ht="14.1" customHeight="1" x14ac:dyDescent="0.25">
      <c r="A35" s="80">
        <v>323</v>
      </c>
      <c r="B35" s="71" t="s">
        <v>4</v>
      </c>
      <c r="C35" s="89">
        <v>50</v>
      </c>
      <c r="D35" s="89">
        <v>0</v>
      </c>
      <c r="E35" s="89">
        <v>0</v>
      </c>
      <c r="F35" s="53">
        <f t="shared" ref="F35" si="13">SUM(E35/C35)</f>
        <v>0</v>
      </c>
      <c r="G35" s="53">
        <v>0</v>
      </c>
    </row>
    <row r="36" spans="1:7" s="40" customFormat="1" ht="14.1" customHeight="1" x14ac:dyDescent="0.25">
      <c r="A36" s="80">
        <v>329</v>
      </c>
      <c r="B36" s="71" t="s">
        <v>5</v>
      </c>
      <c r="C36" s="89">
        <v>0</v>
      </c>
      <c r="D36" s="89">
        <v>2340</v>
      </c>
      <c r="E36" s="89">
        <v>0</v>
      </c>
      <c r="F36" s="53">
        <v>0</v>
      </c>
      <c r="G36" s="53">
        <f t="shared" ref="G36" si="14">SUM(E36/D36)</f>
        <v>0</v>
      </c>
    </row>
    <row r="37" spans="1:7" ht="14.1" customHeight="1" x14ac:dyDescent="0.25">
      <c r="A37" s="70">
        <v>34</v>
      </c>
      <c r="B37" s="79" t="s">
        <v>43</v>
      </c>
      <c r="C37" s="90">
        <f t="shared" ref="C37:E37" si="15">SUM(C38)</f>
        <v>5.82</v>
      </c>
      <c r="D37" s="90">
        <f t="shared" si="15"/>
        <v>30</v>
      </c>
      <c r="E37" s="90">
        <f t="shared" si="15"/>
        <v>8.8000000000000007</v>
      </c>
      <c r="F37" s="51">
        <f>SUM(E37/C37)</f>
        <v>1.5120274914089347</v>
      </c>
      <c r="G37" s="51">
        <f>SUM(E37/D37)</f>
        <v>0.29333333333333333</v>
      </c>
    </row>
    <row r="38" spans="1:7" ht="14.1" customHeight="1" x14ac:dyDescent="0.25">
      <c r="A38" s="80">
        <v>343</v>
      </c>
      <c r="B38" s="71" t="s">
        <v>6</v>
      </c>
      <c r="C38" s="89">
        <v>5.82</v>
      </c>
      <c r="D38" s="89">
        <v>30</v>
      </c>
      <c r="E38" s="89">
        <v>8.8000000000000007</v>
      </c>
      <c r="F38" s="53">
        <f t="shared" ref="F38" si="16">SUM(E38/C38)</f>
        <v>1.5120274914089347</v>
      </c>
      <c r="G38" s="53">
        <f t="shared" ref="G38" si="17">SUM(E38/D38)</f>
        <v>0.29333333333333333</v>
      </c>
    </row>
    <row r="39" spans="1:7" ht="14.1" customHeight="1" x14ac:dyDescent="0.25">
      <c r="A39" s="70">
        <v>92</v>
      </c>
      <c r="B39" s="79" t="s">
        <v>47</v>
      </c>
      <c r="C39" s="90">
        <f>SUM(C40)</f>
        <v>2133.83</v>
      </c>
      <c r="D39" s="90">
        <f>SUM(D40)</f>
        <v>2753.86</v>
      </c>
      <c r="E39" s="90">
        <f>SUM(E40)</f>
        <v>2753.86</v>
      </c>
      <c r="F39" s="51">
        <f>SUM(E39/C39)</f>
        <v>1.2905714138427149</v>
      </c>
      <c r="G39" s="51">
        <f>SUM(E39/D39)</f>
        <v>1</v>
      </c>
    </row>
    <row r="40" spans="1:7" ht="14.1" customHeight="1" x14ac:dyDescent="0.25">
      <c r="A40" s="80">
        <v>922</v>
      </c>
      <c r="B40" s="71" t="s">
        <v>48</v>
      </c>
      <c r="C40" s="89">
        <v>2133.83</v>
      </c>
      <c r="D40" s="89">
        <v>2753.86</v>
      </c>
      <c r="E40" s="89">
        <v>2753.86</v>
      </c>
      <c r="F40" s="53">
        <f t="shared" ref="F40" si="18">SUM(E40/C40)</f>
        <v>1.2905714138427149</v>
      </c>
      <c r="G40" s="53">
        <f t="shared" ref="G40" si="19">SUM(E40/D40)</f>
        <v>1</v>
      </c>
    </row>
    <row r="41" spans="1:7" s="40" customFormat="1" ht="14.1" customHeight="1" x14ac:dyDescent="0.25">
      <c r="A41" s="77"/>
      <c r="B41" s="78" t="s">
        <v>49</v>
      </c>
      <c r="C41" s="88"/>
      <c r="D41" s="88"/>
      <c r="E41" s="88"/>
      <c r="F41" s="51"/>
      <c r="G41" s="51"/>
    </row>
    <row r="42" spans="1:7" s="40" customFormat="1" ht="14.1" customHeight="1" x14ac:dyDescent="0.25">
      <c r="A42" s="70">
        <v>3</v>
      </c>
      <c r="B42" s="79" t="s">
        <v>36</v>
      </c>
      <c r="C42" s="88">
        <f>SUM(C43,C49)</f>
        <v>76748.69</v>
      </c>
      <c r="D42" s="88">
        <f>SUM(D43,D49)</f>
        <v>71917</v>
      </c>
      <c r="E42" s="88">
        <f>SUM(E43,E49)</f>
        <v>51788.649999999994</v>
      </c>
      <c r="F42" s="51">
        <f t="shared" ref="F42:F48" si="20">SUM(E42/C42)</f>
        <v>0.67478220149425339</v>
      </c>
      <c r="G42" s="51">
        <f t="shared" ref="G42:G48" si="21">SUM(E42/D42)</f>
        <v>0.72011694036180585</v>
      </c>
    </row>
    <row r="43" spans="1:7" s="40" customFormat="1" ht="14.1" customHeight="1" x14ac:dyDescent="0.25">
      <c r="A43" s="70">
        <v>32</v>
      </c>
      <c r="B43" s="79" t="s">
        <v>39</v>
      </c>
      <c r="C43" s="88">
        <f>SUM(C44:C48)</f>
        <v>76748.69</v>
      </c>
      <c r="D43" s="88">
        <f>SUM(D44:D48)</f>
        <v>71817</v>
      </c>
      <c r="E43" s="88">
        <f>SUM(E44:E48)</f>
        <v>51788.649999999994</v>
      </c>
      <c r="F43" s="51">
        <f t="shared" si="20"/>
        <v>0.67478220149425339</v>
      </c>
      <c r="G43" s="51">
        <f t="shared" si="21"/>
        <v>0.72111965133603462</v>
      </c>
    </row>
    <row r="44" spans="1:7" s="40" customFormat="1" ht="14.1" customHeight="1" x14ac:dyDescent="0.25">
      <c r="A44" s="80">
        <v>321</v>
      </c>
      <c r="B44" s="71" t="s">
        <v>2</v>
      </c>
      <c r="C44" s="89">
        <v>0</v>
      </c>
      <c r="D44" s="89">
        <v>2000</v>
      </c>
      <c r="E44" s="89">
        <v>0</v>
      </c>
      <c r="F44" s="53">
        <v>0</v>
      </c>
      <c r="G44" s="53">
        <f t="shared" si="21"/>
        <v>0</v>
      </c>
    </row>
    <row r="45" spans="1:7" s="40" customFormat="1" ht="14.1" customHeight="1" x14ac:dyDescent="0.25">
      <c r="A45" s="80">
        <v>322</v>
      </c>
      <c r="B45" s="71" t="s">
        <v>3</v>
      </c>
      <c r="C45" s="89">
        <v>40078.44</v>
      </c>
      <c r="D45" s="89">
        <v>47500</v>
      </c>
      <c r="E45" s="89">
        <v>38011.949999999997</v>
      </c>
      <c r="F45" s="53">
        <f t="shared" si="20"/>
        <v>0.94843886139280853</v>
      </c>
      <c r="G45" s="53">
        <f t="shared" si="21"/>
        <v>0.80025157894736831</v>
      </c>
    </row>
    <row r="46" spans="1:7" ht="14.1" customHeight="1" x14ac:dyDescent="0.25">
      <c r="A46" s="80">
        <v>323</v>
      </c>
      <c r="B46" s="71" t="s">
        <v>4</v>
      </c>
      <c r="C46" s="89">
        <v>35039.449999999997</v>
      </c>
      <c r="D46" s="89">
        <v>19067</v>
      </c>
      <c r="E46" s="89">
        <v>12066.7</v>
      </c>
      <c r="F46" s="53">
        <f t="shared" si="20"/>
        <v>0.34437469766220652</v>
      </c>
      <c r="G46" s="53">
        <f t="shared" si="21"/>
        <v>0.63285781717102851</v>
      </c>
    </row>
    <row r="47" spans="1:7" ht="14.1" customHeight="1" x14ac:dyDescent="0.25">
      <c r="A47" s="80">
        <v>324</v>
      </c>
      <c r="B47" s="71" t="s">
        <v>19</v>
      </c>
      <c r="C47" s="89">
        <v>190.8</v>
      </c>
      <c r="D47" s="89">
        <v>0</v>
      </c>
      <c r="E47" s="89">
        <v>0</v>
      </c>
      <c r="F47" s="53">
        <f t="shared" ref="F47" si="22">SUM(E47/C47)</f>
        <v>0</v>
      </c>
      <c r="G47" s="53">
        <v>0</v>
      </c>
    </row>
    <row r="48" spans="1:7" ht="14.1" customHeight="1" x14ac:dyDescent="0.25">
      <c r="A48" s="80">
        <v>329</v>
      </c>
      <c r="B48" s="71" t="s">
        <v>5</v>
      </c>
      <c r="C48" s="89">
        <v>1440</v>
      </c>
      <c r="D48" s="89">
        <v>3250</v>
      </c>
      <c r="E48" s="89">
        <v>1710</v>
      </c>
      <c r="F48" s="53">
        <f t="shared" si="20"/>
        <v>1.1875</v>
      </c>
      <c r="G48" s="53">
        <f t="shared" si="21"/>
        <v>0.52615384615384619</v>
      </c>
    </row>
    <row r="49" spans="1:7" ht="14.1" customHeight="1" x14ac:dyDescent="0.25">
      <c r="A49" s="70">
        <v>34</v>
      </c>
      <c r="B49" s="79" t="s">
        <v>43</v>
      </c>
      <c r="C49" s="90">
        <f t="shared" ref="C49:E49" si="23">SUM(C50)</f>
        <v>0</v>
      </c>
      <c r="D49" s="90">
        <f t="shared" si="23"/>
        <v>100</v>
      </c>
      <c r="E49" s="90">
        <f t="shared" si="23"/>
        <v>0</v>
      </c>
      <c r="F49" s="51">
        <v>0</v>
      </c>
      <c r="G49" s="51">
        <f>SUM(E49/D49)</f>
        <v>0</v>
      </c>
    </row>
    <row r="50" spans="1:7" s="40" customFormat="1" ht="14.1" customHeight="1" x14ac:dyDescent="0.25">
      <c r="A50" s="80">
        <v>343</v>
      </c>
      <c r="B50" s="71" t="s">
        <v>6</v>
      </c>
      <c r="C50" s="89">
        <v>0</v>
      </c>
      <c r="D50" s="89">
        <v>100</v>
      </c>
      <c r="E50" s="89">
        <v>0</v>
      </c>
      <c r="F50" s="53">
        <v>0</v>
      </c>
      <c r="G50" s="53">
        <f t="shared" ref="G50" si="24">SUM(E50/D50)</f>
        <v>0</v>
      </c>
    </row>
    <row r="51" spans="1:7" ht="14.1" customHeight="1" x14ac:dyDescent="0.25">
      <c r="A51" s="70">
        <v>92</v>
      </c>
      <c r="B51" s="79" t="s">
        <v>47</v>
      </c>
      <c r="C51" s="90">
        <f>C52</f>
        <v>12585.21</v>
      </c>
      <c r="D51" s="90">
        <f>D52</f>
        <v>14456.27</v>
      </c>
      <c r="E51" s="90">
        <f>E52</f>
        <v>14456.27</v>
      </c>
      <c r="F51" s="51">
        <f>SUM(E51/C51)</f>
        <v>1.1486713372283817</v>
      </c>
      <c r="G51" s="51">
        <f>SUM(E51/D51)</f>
        <v>1</v>
      </c>
    </row>
    <row r="52" spans="1:7" s="40" customFormat="1" ht="14.1" customHeight="1" x14ac:dyDescent="0.25">
      <c r="A52" s="80">
        <v>922</v>
      </c>
      <c r="B52" s="71" t="s">
        <v>48</v>
      </c>
      <c r="C52" s="89">
        <v>12585.21</v>
      </c>
      <c r="D52" s="89">
        <v>14456.27</v>
      </c>
      <c r="E52" s="89">
        <v>14456.27</v>
      </c>
      <c r="F52" s="53">
        <f t="shared" ref="F52" si="25">SUM(E52/C52)</f>
        <v>1.1486713372283817</v>
      </c>
      <c r="G52" s="53">
        <f t="shared" ref="G52" si="26">SUM(E52/D52)</f>
        <v>1</v>
      </c>
    </row>
    <row r="53" spans="1:7" ht="14.1" customHeight="1" x14ac:dyDescent="0.25">
      <c r="A53" s="77"/>
      <c r="B53" s="78" t="s">
        <v>50</v>
      </c>
      <c r="C53" s="88"/>
      <c r="D53" s="88"/>
      <c r="E53" s="88"/>
      <c r="F53" s="53"/>
      <c r="G53" s="53"/>
    </row>
    <row r="54" spans="1:7" s="40" customFormat="1" ht="13.5" customHeight="1" x14ac:dyDescent="0.25">
      <c r="A54" s="70">
        <v>3</v>
      </c>
      <c r="B54" s="79" t="s">
        <v>36</v>
      </c>
      <c r="C54" s="88">
        <f>SUM(C55)</f>
        <v>8683.2000000000007</v>
      </c>
      <c r="D54" s="88">
        <f>SUM(D55)</f>
        <v>6200</v>
      </c>
      <c r="E54" s="88">
        <f>SUM(E55)</f>
        <v>1200</v>
      </c>
      <c r="F54" s="51">
        <f t="shared" ref="F54:F56" si="27">SUM(E54/C54)</f>
        <v>0.13819789939192922</v>
      </c>
      <c r="G54" s="51">
        <f t="shared" ref="G54:G59" si="28">SUM(E54/D54)</f>
        <v>0.19354838709677419</v>
      </c>
    </row>
    <row r="55" spans="1:7" s="40" customFormat="1" ht="14.1" customHeight="1" x14ac:dyDescent="0.25">
      <c r="A55" s="70">
        <v>32</v>
      </c>
      <c r="B55" s="79" t="s">
        <v>39</v>
      </c>
      <c r="C55" s="88">
        <f>SUM(C56:C59)</f>
        <v>8683.2000000000007</v>
      </c>
      <c r="D55" s="88">
        <f>SUM(D56:D59)</f>
        <v>6200</v>
      </c>
      <c r="E55" s="88">
        <f>SUM(E56:E59)</f>
        <v>1200</v>
      </c>
      <c r="F55" s="51">
        <f t="shared" si="27"/>
        <v>0.13819789939192922</v>
      </c>
      <c r="G55" s="51">
        <f t="shared" si="28"/>
        <v>0.19354838709677419</v>
      </c>
    </row>
    <row r="56" spans="1:7" s="40" customFormat="1" ht="14.1" customHeight="1" x14ac:dyDescent="0.25">
      <c r="A56" s="80">
        <v>321</v>
      </c>
      <c r="B56" s="71" t="s">
        <v>2</v>
      </c>
      <c r="C56" s="89">
        <v>8583.2000000000007</v>
      </c>
      <c r="D56" s="89">
        <v>0</v>
      </c>
      <c r="E56" s="89">
        <v>0</v>
      </c>
      <c r="F56" s="53">
        <f t="shared" si="27"/>
        <v>0</v>
      </c>
      <c r="G56" s="53">
        <v>0</v>
      </c>
    </row>
    <row r="57" spans="1:7" ht="14.1" customHeight="1" x14ac:dyDescent="0.25">
      <c r="A57" s="80">
        <v>322</v>
      </c>
      <c r="B57" s="71" t="s">
        <v>3</v>
      </c>
      <c r="C57" s="89">
        <v>100</v>
      </c>
      <c r="D57" s="89">
        <v>0</v>
      </c>
      <c r="E57" s="89">
        <v>0</v>
      </c>
      <c r="F57" s="53">
        <f t="shared" ref="F57" si="29">SUM(E57/C57)</f>
        <v>0</v>
      </c>
      <c r="G57" s="53">
        <v>0</v>
      </c>
    </row>
    <row r="58" spans="1:7" ht="14.1" customHeight="1" x14ac:dyDescent="0.25">
      <c r="A58" s="80">
        <v>323</v>
      </c>
      <c r="B58" s="71" t="s">
        <v>4</v>
      </c>
      <c r="C58" s="89">
        <v>0</v>
      </c>
      <c r="D58" s="89">
        <v>5000</v>
      </c>
      <c r="E58" s="89">
        <v>0</v>
      </c>
      <c r="F58" s="53">
        <v>0</v>
      </c>
      <c r="G58" s="53">
        <f t="shared" si="28"/>
        <v>0</v>
      </c>
    </row>
    <row r="59" spans="1:7" ht="14.1" customHeight="1" x14ac:dyDescent="0.25">
      <c r="A59" s="80">
        <v>329</v>
      </c>
      <c r="B59" s="71" t="s">
        <v>5</v>
      </c>
      <c r="C59" s="89">
        <v>0</v>
      </c>
      <c r="D59" s="89">
        <v>1200</v>
      </c>
      <c r="E59" s="89">
        <v>1200</v>
      </c>
      <c r="F59" s="53">
        <v>0</v>
      </c>
      <c r="G59" s="53">
        <f t="shared" si="28"/>
        <v>1</v>
      </c>
    </row>
    <row r="60" spans="1:7" ht="14.1" customHeight="1" x14ac:dyDescent="0.25">
      <c r="A60" s="81" t="s">
        <v>90</v>
      </c>
      <c r="B60" s="82" t="s">
        <v>33</v>
      </c>
      <c r="C60" s="88">
        <f>SUM(C63)</f>
        <v>3086585</v>
      </c>
      <c r="D60" s="88">
        <f>SUM(D63)</f>
        <v>3386744</v>
      </c>
      <c r="E60" s="88">
        <f>SUM(E63)</f>
        <v>3330732.64</v>
      </c>
      <c r="F60" s="51">
        <f>SUM(E60/C60)</f>
        <v>1.0790996003673963</v>
      </c>
      <c r="G60" s="51">
        <f>SUM(E60/D60)</f>
        <v>0.98346159024715185</v>
      </c>
    </row>
    <row r="61" spans="1:7" ht="14.1" customHeight="1" x14ac:dyDescent="0.25">
      <c r="A61" s="83"/>
      <c r="B61" s="78" t="s">
        <v>34</v>
      </c>
      <c r="C61" s="88"/>
      <c r="D61" s="88"/>
      <c r="E61" s="88"/>
      <c r="F61" s="53"/>
      <c r="G61" s="53"/>
    </row>
    <row r="62" spans="1:7" ht="14.1" customHeight="1" x14ac:dyDescent="0.25">
      <c r="A62" s="83"/>
      <c r="B62" s="78" t="s">
        <v>91</v>
      </c>
      <c r="C62" s="88"/>
      <c r="D62" s="88"/>
      <c r="E62" s="88"/>
      <c r="F62" s="53"/>
      <c r="G62" s="53"/>
    </row>
    <row r="63" spans="1:7" s="40" customFormat="1" ht="14.1" customHeight="1" x14ac:dyDescent="0.25">
      <c r="A63" s="70">
        <v>3</v>
      </c>
      <c r="B63" s="79" t="s">
        <v>36</v>
      </c>
      <c r="C63" s="88">
        <f>SUM(C64,C68)</f>
        <v>3086585</v>
      </c>
      <c r="D63" s="88">
        <f>SUM(D64,D68)</f>
        <v>3386744</v>
      </c>
      <c r="E63" s="88">
        <f>SUM(E64,E68)</f>
        <v>3330732.64</v>
      </c>
      <c r="F63" s="51">
        <f t="shared" ref="F63:F67" si="30">SUM(E63/C63)</f>
        <v>1.0790996003673963</v>
      </c>
      <c r="G63" s="51">
        <f t="shared" ref="G63:G67" si="31">SUM(E63/D63)</f>
        <v>0.98346159024715185</v>
      </c>
    </row>
    <row r="64" spans="1:7" ht="14.1" customHeight="1" x14ac:dyDescent="0.25">
      <c r="A64" s="70">
        <v>31</v>
      </c>
      <c r="B64" s="79" t="s">
        <v>37</v>
      </c>
      <c r="C64" s="88">
        <f>SUM(C65:C67)</f>
        <v>3073178.06</v>
      </c>
      <c r="D64" s="88">
        <f>SUM(D65:D67)</f>
        <v>3375869</v>
      </c>
      <c r="E64" s="88">
        <f>SUM(E65:E67)</f>
        <v>3319857.64</v>
      </c>
      <c r="F64" s="51">
        <f t="shared" si="30"/>
        <v>1.0802685608135574</v>
      </c>
      <c r="G64" s="51">
        <f t="shared" si="31"/>
        <v>0.98340831353349323</v>
      </c>
    </row>
    <row r="65" spans="1:7" s="40" customFormat="1" ht="14.1" customHeight="1" x14ac:dyDescent="0.25">
      <c r="A65" s="80">
        <v>311</v>
      </c>
      <c r="B65" s="71" t="s">
        <v>38</v>
      </c>
      <c r="C65" s="89">
        <v>2558448.85</v>
      </c>
      <c r="D65" s="89">
        <v>2803825</v>
      </c>
      <c r="E65" s="89">
        <v>2763575.06</v>
      </c>
      <c r="F65" s="53">
        <f t="shared" si="30"/>
        <v>1.0801760058638654</v>
      </c>
      <c r="G65" s="53">
        <f t="shared" si="31"/>
        <v>0.98564463188679752</v>
      </c>
    </row>
    <row r="66" spans="1:7" ht="14.1" customHeight="1" x14ac:dyDescent="0.25">
      <c r="A66" s="80">
        <v>312</v>
      </c>
      <c r="B66" s="71" t="s">
        <v>1</v>
      </c>
      <c r="C66" s="89">
        <v>91197.11</v>
      </c>
      <c r="D66" s="89">
        <v>109413</v>
      </c>
      <c r="E66" s="89">
        <v>100292.63</v>
      </c>
      <c r="F66" s="53">
        <f t="shared" si="30"/>
        <v>1.0997347394012815</v>
      </c>
      <c r="G66" s="53">
        <f t="shared" si="31"/>
        <v>0.91664272070046526</v>
      </c>
    </row>
    <row r="67" spans="1:7" ht="14.1" customHeight="1" x14ac:dyDescent="0.25">
      <c r="A67" s="80">
        <v>313</v>
      </c>
      <c r="B67" s="71" t="s">
        <v>16</v>
      </c>
      <c r="C67" s="89">
        <v>423532.1</v>
      </c>
      <c r="D67" s="89">
        <v>462631</v>
      </c>
      <c r="E67" s="89">
        <v>455989.95</v>
      </c>
      <c r="F67" s="53">
        <f t="shared" si="30"/>
        <v>1.0766361038513965</v>
      </c>
      <c r="G67" s="53">
        <f t="shared" si="31"/>
        <v>0.98564503891870625</v>
      </c>
    </row>
    <row r="68" spans="1:7" s="40" customFormat="1" ht="14.1" customHeight="1" x14ac:dyDescent="0.25">
      <c r="A68" s="70">
        <v>32</v>
      </c>
      <c r="B68" s="79" t="s">
        <v>39</v>
      </c>
      <c r="C68" s="88">
        <f t="shared" ref="C68:E68" si="32">SUM(C69)</f>
        <v>13406.94</v>
      </c>
      <c r="D68" s="88">
        <f t="shared" si="32"/>
        <v>10875</v>
      </c>
      <c r="E68" s="88">
        <f t="shared" si="32"/>
        <v>10875</v>
      </c>
      <c r="F68" s="51">
        <f>SUM(E68/C68)</f>
        <v>0.81114706264069203</v>
      </c>
      <c r="G68" s="51">
        <f>SUM(E68/D68)</f>
        <v>1</v>
      </c>
    </row>
    <row r="69" spans="1:7" s="40" customFormat="1" ht="14.1" customHeight="1" x14ac:dyDescent="0.25">
      <c r="A69" s="80">
        <v>329</v>
      </c>
      <c r="B69" s="71" t="s">
        <v>5</v>
      </c>
      <c r="C69" s="89">
        <v>13406.94</v>
      </c>
      <c r="D69" s="89">
        <v>10875</v>
      </c>
      <c r="E69" s="89">
        <v>10875</v>
      </c>
      <c r="F69" s="53">
        <f t="shared" ref="F69" si="33">SUM(E69/C69)</f>
        <v>0.81114706264069203</v>
      </c>
      <c r="G69" s="53">
        <f t="shared" ref="G69" si="34">SUM(E69/D69)</f>
        <v>1</v>
      </c>
    </row>
    <row r="70" spans="1:7" ht="14.1" customHeight="1" x14ac:dyDescent="0.25">
      <c r="A70" s="70"/>
      <c r="B70" s="71"/>
      <c r="C70" s="89"/>
      <c r="D70" s="89"/>
      <c r="E70" s="89"/>
      <c r="F70" s="53"/>
      <c r="G70" s="53"/>
    </row>
    <row r="71" spans="1:7" ht="14.1" customHeight="1" thickBot="1" x14ac:dyDescent="0.3">
      <c r="A71" s="72">
        <v>2301</v>
      </c>
      <c r="B71" s="74" t="s">
        <v>51</v>
      </c>
      <c r="C71" s="87">
        <f>SUM(C72,C78,C86,C92,C99)</f>
        <v>32191.510000000002</v>
      </c>
      <c r="D71" s="87">
        <f>SUM(D72,D78,D86,D92,D99)</f>
        <v>47028.08</v>
      </c>
      <c r="E71" s="87">
        <f>SUM(E72,E78,E86,E92,E99)</f>
        <v>33093.78</v>
      </c>
      <c r="F71" s="49">
        <f>SUM(E71/C71)</f>
        <v>1.0280281974967933</v>
      </c>
      <c r="G71" s="49">
        <f>SUM(E71/D71)</f>
        <v>0.70370255387844871</v>
      </c>
    </row>
    <row r="72" spans="1:7" ht="14.1" customHeight="1" x14ac:dyDescent="0.25">
      <c r="A72" s="81" t="s">
        <v>52</v>
      </c>
      <c r="B72" s="82" t="s">
        <v>53</v>
      </c>
      <c r="C72" s="91">
        <f t="shared" ref="C72:D72" si="35">SUM(C75)</f>
        <v>2721.31</v>
      </c>
      <c r="D72" s="91">
        <f t="shared" si="35"/>
        <v>6281.48</v>
      </c>
      <c r="E72" s="91">
        <f t="shared" ref="E72" si="36">SUM(E75)</f>
        <v>6281.48</v>
      </c>
      <c r="F72" s="50">
        <f>SUM(E72/C72)</f>
        <v>2.3082559502592499</v>
      </c>
      <c r="G72" s="50">
        <f>SUM(E72/D72)</f>
        <v>1</v>
      </c>
    </row>
    <row r="73" spans="1:7" ht="14.1" customHeight="1" x14ac:dyDescent="0.25">
      <c r="A73" s="77"/>
      <c r="B73" s="78" t="s">
        <v>34</v>
      </c>
      <c r="C73" s="88"/>
      <c r="D73" s="88"/>
      <c r="E73" s="88"/>
      <c r="F73" s="93"/>
      <c r="G73" s="93"/>
    </row>
    <row r="74" spans="1:7" ht="14.1" customHeight="1" x14ac:dyDescent="0.25">
      <c r="A74" s="77"/>
      <c r="B74" s="78" t="s">
        <v>54</v>
      </c>
      <c r="C74" s="88"/>
      <c r="D74" s="88"/>
      <c r="E74" s="88"/>
      <c r="F74" s="51"/>
      <c r="G74" s="51"/>
    </row>
    <row r="75" spans="1:7" ht="14.1" customHeight="1" x14ac:dyDescent="0.25">
      <c r="A75" s="70">
        <v>3</v>
      </c>
      <c r="B75" s="79" t="s">
        <v>36</v>
      </c>
      <c r="C75" s="88">
        <f t="shared" ref="C75:E75" si="37">SUM(C76)</f>
        <v>2721.31</v>
      </c>
      <c r="D75" s="88">
        <f t="shared" si="37"/>
        <v>6281.48</v>
      </c>
      <c r="E75" s="88">
        <f t="shared" si="37"/>
        <v>6281.48</v>
      </c>
      <c r="F75" s="51">
        <f t="shared" ref="F75:F77" si="38">SUM(E75/C75)</f>
        <v>2.3082559502592499</v>
      </c>
      <c r="G75" s="51">
        <f t="shared" ref="G75:G77" si="39">SUM(E75/D75)</f>
        <v>1</v>
      </c>
    </row>
    <row r="76" spans="1:7" ht="14.1" customHeight="1" x14ac:dyDescent="0.25">
      <c r="A76" s="70">
        <v>32</v>
      </c>
      <c r="B76" s="79" t="s">
        <v>39</v>
      </c>
      <c r="C76" s="88">
        <f t="shared" ref="C76:E76" si="40">SUM(C77:C77)</f>
        <v>2721.31</v>
      </c>
      <c r="D76" s="88">
        <f t="shared" si="40"/>
        <v>6281.48</v>
      </c>
      <c r="E76" s="88">
        <f t="shared" si="40"/>
        <v>6281.48</v>
      </c>
      <c r="F76" s="51">
        <f t="shared" si="38"/>
        <v>2.3082559502592499</v>
      </c>
      <c r="G76" s="51">
        <f t="shared" si="39"/>
        <v>1</v>
      </c>
    </row>
    <row r="77" spans="1:7" s="40" customFormat="1" ht="14.1" customHeight="1" x14ac:dyDescent="0.25">
      <c r="A77" s="80">
        <v>323</v>
      </c>
      <c r="B77" s="71" t="s">
        <v>4</v>
      </c>
      <c r="C77" s="89">
        <v>2721.31</v>
      </c>
      <c r="D77" s="89">
        <v>6281.48</v>
      </c>
      <c r="E77" s="89">
        <v>6281.48</v>
      </c>
      <c r="F77" s="53">
        <f t="shared" si="38"/>
        <v>2.3082559502592499</v>
      </c>
      <c r="G77" s="53">
        <f t="shared" si="39"/>
        <v>1</v>
      </c>
    </row>
    <row r="78" spans="1:7" s="40" customFormat="1" ht="14.1" customHeight="1" x14ac:dyDescent="0.25">
      <c r="A78" s="81" t="s">
        <v>22</v>
      </c>
      <c r="B78" s="82" t="s">
        <v>55</v>
      </c>
      <c r="C78" s="91">
        <f>SUM(C81)</f>
        <v>17000</v>
      </c>
      <c r="D78" s="91">
        <f>SUM(D81)</f>
        <v>20000</v>
      </c>
      <c r="E78" s="91">
        <f>SUM(E81)</f>
        <v>20000</v>
      </c>
      <c r="F78" s="51">
        <f>SUM(E78/C78)</f>
        <v>1.1764705882352942</v>
      </c>
      <c r="G78" s="51">
        <f>SUM(E78/D78)</f>
        <v>1</v>
      </c>
    </row>
    <row r="79" spans="1:7" ht="14.1" customHeight="1" x14ac:dyDescent="0.25">
      <c r="A79" s="77"/>
      <c r="B79" s="78" t="s">
        <v>34</v>
      </c>
      <c r="C79" s="88"/>
      <c r="D79" s="88"/>
      <c r="E79" s="88"/>
      <c r="F79" s="53"/>
      <c r="G79" s="53"/>
    </row>
    <row r="80" spans="1:7" s="40" customFormat="1" ht="14.1" customHeight="1" x14ac:dyDescent="0.25">
      <c r="A80" s="77"/>
      <c r="B80" s="78" t="s">
        <v>56</v>
      </c>
      <c r="C80" s="88"/>
      <c r="D80" s="88"/>
      <c r="E80" s="88"/>
      <c r="F80" s="51"/>
      <c r="G80" s="51"/>
    </row>
    <row r="81" spans="1:7" s="40" customFormat="1" ht="14.1" customHeight="1" x14ac:dyDescent="0.25">
      <c r="A81" s="70">
        <v>3</v>
      </c>
      <c r="B81" s="79" t="s">
        <v>36</v>
      </c>
      <c r="C81" s="88">
        <f t="shared" ref="C81:E81" si="41">SUM(C82)</f>
        <v>17000</v>
      </c>
      <c r="D81" s="88">
        <f t="shared" si="41"/>
        <v>20000</v>
      </c>
      <c r="E81" s="88">
        <f t="shared" si="41"/>
        <v>20000</v>
      </c>
      <c r="F81" s="51">
        <f t="shared" ref="F81:F85" si="42">SUM(E81/C81)</f>
        <v>1.1764705882352942</v>
      </c>
      <c r="G81" s="51">
        <f t="shared" ref="G81:G85" si="43">SUM(E81/D81)</f>
        <v>1</v>
      </c>
    </row>
    <row r="82" spans="1:7" s="40" customFormat="1" ht="14.1" customHeight="1" x14ac:dyDescent="0.25">
      <c r="A82" s="70">
        <v>32</v>
      </c>
      <c r="B82" s="79" t="s">
        <v>39</v>
      </c>
      <c r="C82" s="88">
        <f>SUM(C83:C85)</f>
        <v>17000</v>
      </c>
      <c r="D82" s="88">
        <f>SUM(D83:D85)</f>
        <v>20000</v>
      </c>
      <c r="E82" s="88">
        <f>SUM(E83:E85)</f>
        <v>20000</v>
      </c>
      <c r="F82" s="51">
        <f t="shared" si="42"/>
        <v>1.1764705882352942</v>
      </c>
      <c r="G82" s="51">
        <f t="shared" si="43"/>
        <v>1</v>
      </c>
    </row>
    <row r="83" spans="1:7" s="40" customFormat="1" ht="14.1" customHeight="1" x14ac:dyDescent="0.25">
      <c r="A83" s="80">
        <v>322</v>
      </c>
      <c r="B83" s="71" t="s">
        <v>3</v>
      </c>
      <c r="C83" s="89">
        <v>1416.67</v>
      </c>
      <c r="D83" s="89">
        <v>4631.79</v>
      </c>
      <c r="E83" s="89">
        <v>7814.79</v>
      </c>
      <c r="F83" s="53">
        <f t="shared" si="42"/>
        <v>5.5163093733897091</v>
      </c>
      <c r="G83" s="53">
        <f t="shared" si="43"/>
        <v>1.6872073215754599</v>
      </c>
    </row>
    <row r="84" spans="1:7" s="40" customFormat="1" ht="14.1" customHeight="1" x14ac:dyDescent="0.25">
      <c r="A84" s="80">
        <v>323</v>
      </c>
      <c r="B84" s="71" t="s">
        <v>4</v>
      </c>
      <c r="C84" s="89">
        <v>14245.97</v>
      </c>
      <c r="D84" s="89">
        <v>12868.21</v>
      </c>
      <c r="E84" s="89">
        <v>12185.21</v>
      </c>
      <c r="F84" s="53">
        <f t="shared" si="42"/>
        <v>0.85534435352594451</v>
      </c>
      <c r="G84" s="53">
        <f t="shared" si="43"/>
        <v>0.94692346487973078</v>
      </c>
    </row>
    <row r="85" spans="1:7" ht="14.1" customHeight="1" x14ac:dyDescent="0.25">
      <c r="A85" s="80">
        <v>329</v>
      </c>
      <c r="B85" s="71" t="s">
        <v>5</v>
      </c>
      <c r="C85" s="89">
        <v>1337.36</v>
      </c>
      <c r="D85" s="89">
        <v>2500</v>
      </c>
      <c r="E85" s="89">
        <v>0</v>
      </c>
      <c r="F85" s="53">
        <f t="shared" si="42"/>
        <v>0</v>
      </c>
      <c r="G85" s="53">
        <f t="shared" si="43"/>
        <v>0</v>
      </c>
    </row>
    <row r="86" spans="1:7" ht="14.1" customHeight="1" x14ac:dyDescent="0.25">
      <c r="A86" s="81" t="s">
        <v>57</v>
      </c>
      <c r="B86" s="82" t="s">
        <v>92</v>
      </c>
      <c r="C86" s="91">
        <f>SUM(C89)</f>
        <v>2150.1999999999998</v>
      </c>
      <c r="D86" s="91">
        <f>SUM(D89)</f>
        <v>10096.6</v>
      </c>
      <c r="E86" s="91">
        <f>SUM(E89)</f>
        <v>6289.8</v>
      </c>
      <c r="F86" s="51">
        <f>SUM(E86/C86)</f>
        <v>2.925216258952656</v>
      </c>
      <c r="G86" s="51">
        <f>SUM(E86/D86)</f>
        <v>0.62296218529009761</v>
      </c>
    </row>
    <row r="87" spans="1:7" ht="14.1" customHeight="1" x14ac:dyDescent="0.25">
      <c r="A87" s="77"/>
      <c r="B87" s="78" t="s">
        <v>34</v>
      </c>
      <c r="C87" s="88"/>
      <c r="D87" s="88"/>
      <c r="E87" s="88"/>
      <c r="F87" s="53"/>
      <c r="G87" s="53"/>
    </row>
    <row r="88" spans="1:7" s="40" customFormat="1" ht="14.1" customHeight="1" x14ac:dyDescent="0.25">
      <c r="A88" s="77"/>
      <c r="B88" s="78" t="s">
        <v>35</v>
      </c>
      <c r="C88" s="88"/>
      <c r="D88" s="88"/>
      <c r="E88" s="88"/>
      <c r="F88" s="51"/>
      <c r="G88" s="51"/>
    </row>
    <row r="89" spans="1:7" ht="14.1" customHeight="1" x14ac:dyDescent="0.25">
      <c r="A89" s="70">
        <v>3</v>
      </c>
      <c r="B89" s="79" t="s">
        <v>36</v>
      </c>
      <c r="C89" s="88">
        <f t="shared" ref="C89:E89" si="44">SUM(C90)</f>
        <v>2150.1999999999998</v>
      </c>
      <c r="D89" s="88">
        <f t="shared" si="44"/>
        <v>10096.6</v>
      </c>
      <c r="E89" s="88">
        <f t="shared" si="44"/>
        <v>6289.8</v>
      </c>
      <c r="F89" s="51">
        <f t="shared" ref="F89:F91" si="45">SUM(E89/C89)</f>
        <v>2.925216258952656</v>
      </c>
      <c r="G89" s="51">
        <f t="shared" ref="G89:G91" si="46">SUM(E89/D89)</f>
        <v>0.62296218529009761</v>
      </c>
    </row>
    <row r="90" spans="1:7" ht="15" x14ac:dyDescent="0.25">
      <c r="A90" s="70">
        <v>32</v>
      </c>
      <c r="B90" s="79" t="s">
        <v>39</v>
      </c>
      <c r="C90" s="88">
        <f t="shared" ref="C90:E90" si="47">SUM(C91:C91)</f>
        <v>2150.1999999999998</v>
      </c>
      <c r="D90" s="88">
        <f t="shared" si="47"/>
        <v>10096.6</v>
      </c>
      <c r="E90" s="88">
        <f t="shared" si="47"/>
        <v>6289.8</v>
      </c>
      <c r="F90" s="51">
        <f t="shared" si="45"/>
        <v>2.925216258952656</v>
      </c>
      <c r="G90" s="51">
        <f t="shared" si="46"/>
        <v>0.62296218529009761</v>
      </c>
    </row>
    <row r="91" spans="1:7" s="40" customFormat="1" ht="14.1" customHeight="1" x14ac:dyDescent="0.25">
      <c r="A91" s="80">
        <v>323</v>
      </c>
      <c r="B91" s="71" t="s">
        <v>4</v>
      </c>
      <c r="C91" s="89">
        <v>2150.1999999999998</v>
      </c>
      <c r="D91" s="89">
        <v>10096.6</v>
      </c>
      <c r="E91" s="89">
        <v>6289.8</v>
      </c>
      <c r="F91" s="53">
        <f t="shared" si="45"/>
        <v>2.925216258952656</v>
      </c>
      <c r="G91" s="53">
        <f t="shared" si="46"/>
        <v>0.62296218529009761</v>
      </c>
    </row>
    <row r="92" spans="1:7" s="40" customFormat="1" ht="14.1" customHeight="1" x14ac:dyDescent="0.25">
      <c r="A92" s="81" t="s">
        <v>26</v>
      </c>
      <c r="B92" s="82" t="s">
        <v>58</v>
      </c>
      <c r="C92" s="91">
        <f>SUM(C95)</f>
        <v>320</v>
      </c>
      <c r="D92" s="91">
        <f>SUM(D95)</f>
        <v>650</v>
      </c>
      <c r="E92" s="91">
        <f>SUM(E95)</f>
        <v>0</v>
      </c>
      <c r="F92" s="51">
        <f>SUM(E92/C92)</f>
        <v>0</v>
      </c>
      <c r="G92" s="51">
        <f>SUM(E92/D92)</f>
        <v>0</v>
      </c>
    </row>
    <row r="93" spans="1:7" ht="14.1" customHeight="1" x14ac:dyDescent="0.25">
      <c r="A93" s="77"/>
      <c r="B93" s="78" t="s">
        <v>34</v>
      </c>
      <c r="C93" s="88"/>
      <c r="D93" s="88"/>
      <c r="E93" s="88"/>
      <c r="F93" s="53"/>
      <c r="G93" s="53"/>
    </row>
    <row r="94" spans="1:7" s="40" customFormat="1" ht="14.1" customHeight="1" x14ac:dyDescent="0.25">
      <c r="A94" s="77"/>
      <c r="B94" s="78" t="s">
        <v>59</v>
      </c>
      <c r="C94" s="88"/>
      <c r="D94" s="88"/>
      <c r="E94" s="88"/>
      <c r="F94" s="51"/>
      <c r="G94" s="51"/>
    </row>
    <row r="95" spans="1:7" s="40" customFormat="1" ht="14.1" customHeight="1" x14ac:dyDescent="0.25">
      <c r="A95" s="70">
        <v>3</v>
      </c>
      <c r="B95" s="79" t="s">
        <v>36</v>
      </c>
      <c r="C95" s="88">
        <f t="shared" ref="C95:E95" si="48">SUM(C96)</f>
        <v>320</v>
      </c>
      <c r="D95" s="88">
        <f t="shared" si="48"/>
        <v>650</v>
      </c>
      <c r="E95" s="88">
        <f t="shared" si="48"/>
        <v>0</v>
      </c>
      <c r="F95" s="51">
        <f t="shared" ref="F95:F98" si="49">SUM(E95/C95)</f>
        <v>0</v>
      </c>
      <c r="G95" s="51">
        <f t="shared" ref="G95:G98" si="50">SUM(E95/D95)</f>
        <v>0</v>
      </c>
    </row>
    <row r="96" spans="1:7" s="40" customFormat="1" ht="15" x14ac:dyDescent="0.25">
      <c r="A96" s="70">
        <v>32</v>
      </c>
      <c r="B96" s="79" t="s">
        <v>39</v>
      </c>
      <c r="C96" s="88">
        <f>SUM(C97:C98)</f>
        <v>320</v>
      </c>
      <c r="D96" s="88">
        <f>SUM(D97:D98)</f>
        <v>650</v>
      </c>
      <c r="E96" s="88">
        <f>SUM(E97:E98)</f>
        <v>0</v>
      </c>
      <c r="F96" s="51">
        <f t="shared" si="49"/>
        <v>0</v>
      </c>
      <c r="G96" s="51">
        <f t="shared" si="50"/>
        <v>0</v>
      </c>
    </row>
    <row r="97" spans="1:7" s="40" customFormat="1" ht="14.1" customHeight="1" x14ac:dyDescent="0.25">
      <c r="A97" s="80">
        <v>321</v>
      </c>
      <c r="B97" s="71" t="s">
        <v>2</v>
      </c>
      <c r="C97" s="89">
        <v>194</v>
      </c>
      <c r="D97" s="89">
        <v>400</v>
      </c>
      <c r="E97" s="89">
        <v>0</v>
      </c>
      <c r="F97" s="53">
        <f t="shared" si="49"/>
        <v>0</v>
      </c>
      <c r="G97" s="53">
        <f t="shared" si="50"/>
        <v>0</v>
      </c>
    </row>
    <row r="98" spans="1:7" s="40" customFormat="1" ht="14.1" customHeight="1" x14ac:dyDescent="0.25">
      <c r="A98" s="80">
        <v>324</v>
      </c>
      <c r="B98" s="71" t="s">
        <v>19</v>
      </c>
      <c r="C98" s="89">
        <v>126</v>
      </c>
      <c r="D98" s="89">
        <v>250</v>
      </c>
      <c r="E98" s="89">
        <v>0</v>
      </c>
      <c r="F98" s="53">
        <f t="shared" si="49"/>
        <v>0</v>
      </c>
      <c r="G98" s="53">
        <f t="shared" si="50"/>
        <v>0</v>
      </c>
    </row>
    <row r="99" spans="1:7" ht="14.1" customHeight="1" x14ac:dyDescent="0.25">
      <c r="A99" s="81" t="s">
        <v>60</v>
      </c>
      <c r="B99" s="82" t="s">
        <v>61</v>
      </c>
      <c r="C99" s="91">
        <f>SUM(C102,C106)</f>
        <v>10000</v>
      </c>
      <c r="D99" s="91">
        <f t="shared" ref="D99:E99" si="51">SUM(D102,D106)</f>
        <v>10000</v>
      </c>
      <c r="E99" s="91">
        <f t="shared" si="51"/>
        <v>522.5</v>
      </c>
      <c r="F99" s="51">
        <f>SUM(E99/C99)</f>
        <v>5.2249999999999998E-2</v>
      </c>
      <c r="G99" s="51">
        <f>SUM(E99/D99)</f>
        <v>5.2249999999999998E-2</v>
      </c>
    </row>
    <row r="100" spans="1:7" ht="14.1" customHeight="1" x14ac:dyDescent="0.25">
      <c r="A100" s="77"/>
      <c r="B100" s="78" t="s">
        <v>34</v>
      </c>
      <c r="C100" s="88"/>
      <c r="D100" s="88"/>
      <c r="E100" s="88"/>
      <c r="F100" s="53"/>
      <c r="G100" s="53"/>
    </row>
    <row r="101" spans="1:7" s="40" customFormat="1" ht="14.1" customHeight="1" x14ac:dyDescent="0.25">
      <c r="A101" s="77"/>
      <c r="B101" s="78" t="s">
        <v>54</v>
      </c>
      <c r="C101" s="88"/>
      <c r="D101" s="88"/>
      <c r="E101" s="88"/>
      <c r="F101" s="51"/>
      <c r="G101" s="51"/>
    </row>
    <row r="102" spans="1:7" s="40" customFormat="1" ht="14.1" customHeight="1" x14ac:dyDescent="0.25">
      <c r="A102" s="70">
        <v>3</v>
      </c>
      <c r="B102" s="79" t="s">
        <v>36</v>
      </c>
      <c r="C102" s="88">
        <f t="shared" ref="C102:E102" si="52">SUM(C103)</f>
        <v>5893.01</v>
      </c>
      <c r="D102" s="88">
        <f t="shared" si="52"/>
        <v>10000</v>
      </c>
      <c r="E102" s="88">
        <f t="shared" si="52"/>
        <v>522.5</v>
      </c>
      <c r="F102" s="51">
        <f t="shared" ref="F102:F108" si="53">SUM(E102/C102)</f>
        <v>8.8664366766728717E-2</v>
      </c>
      <c r="G102" s="51">
        <f t="shared" ref="G102:G105" si="54">SUM(E102/D102)</f>
        <v>5.2249999999999998E-2</v>
      </c>
    </row>
    <row r="103" spans="1:7" s="40" customFormat="1" ht="14.1" customHeight="1" x14ac:dyDescent="0.25">
      <c r="A103" s="70">
        <v>32</v>
      </c>
      <c r="B103" s="79" t="s">
        <v>39</v>
      </c>
      <c r="C103" s="88">
        <f>SUM(C104:C105)</f>
        <v>5893.01</v>
      </c>
      <c r="D103" s="88">
        <f>SUM(D104:D105)</f>
        <v>10000</v>
      </c>
      <c r="E103" s="88">
        <f>SUM(E104:E105)</f>
        <v>522.5</v>
      </c>
      <c r="F103" s="51">
        <f t="shared" si="53"/>
        <v>8.8664366766728717E-2</v>
      </c>
      <c r="G103" s="51">
        <f t="shared" si="54"/>
        <v>5.2249999999999998E-2</v>
      </c>
    </row>
    <row r="104" spans="1:7" s="40" customFormat="1" ht="14.1" customHeight="1" x14ac:dyDescent="0.25">
      <c r="A104" s="80">
        <v>322</v>
      </c>
      <c r="B104" s="71" t="s">
        <v>3</v>
      </c>
      <c r="C104" s="89">
        <v>5093.01</v>
      </c>
      <c r="D104" s="89">
        <v>1000</v>
      </c>
      <c r="E104" s="89">
        <v>522.5</v>
      </c>
      <c r="F104" s="53">
        <f t="shared" si="53"/>
        <v>0.10259159122012326</v>
      </c>
      <c r="G104" s="53">
        <f t="shared" si="54"/>
        <v>0.52249999999999996</v>
      </c>
    </row>
    <row r="105" spans="1:7" s="40" customFormat="1" ht="14.1" customHeight="1" x14ac:dyDescent="0.25">
      <c r="A105" s="80">
        <v>323</v>
      </c>
      <c r="B105" s="71" t="s">
        <v>4</v>
      </c>
      <c r="C105" s="89">
        <v>800</v>
      </c>
      <c r="D105" s="89">
        <v>9000</v>
      </c>
      <c r="E105" s="89">
        <v>0</v>
      </c>
      <c r="F105" s="53">
        <f t="shared" si="53"/>
        <v>0</v>
      </c>
      <c r="G105" s="53">
        <f t="shared" si="54"/>
        <v>0</v>
      </c>
    </row>
    <row r="106" spans="1:7" s="40" customFormat="1" ht="14.1" customHeight="1" x14ac:dyDescent="0.25">
      <c r="A106" s="70">
        <v>4</v>
      </c>
      <c r="B106" s="79" t="s">
        <v>62</v>
      </c>
      <c r="C106" s="91">
        <f t="shared" ref="C106:E106" si="55">SUM(C107)</f>
        <v>4106.99</v>
      </c>
      <c r="D106" s="91">
        <f t="shared" si="55"/>
        <v>0</v>
      </c>
      <c r="E106" s="91">
        <f t="shared" si="55"/>
        <v>0</v>
      </c>
      <c r="F106" s="51">
        <f t="shared" si="53"/>
        <v>0</v>
      </c>
      <c r="G106" s="51">
        <v>0</v>
      </c>
    </row>
    <row r="107" spans="1:7" ht="14.1" customHeight="1" x14ac:dyDescent="0.25">
      <c r="A107" s="70">
        <v>42</v>
      </c>
      <c r="B107" s="79" t="s">
        <v>63</v>
      </c>
      <c r="C107" s="91">
        <f t="shared" ref="C107:E107" si="56">SUM(C108:C108)</f>
        <v>4106.99</v>
      </c>
      <c r="D107" s="91">
        <f t="shared" si="56"/>
        <v>0</v>
      </c>
      <c r="E107" s="91">
        <f t="shared" si="56"/>
        <v>0</v>
      </c>
      <c r="F107" s="51">
        <f t="shared" si="53"/>
        <v>0</v>
      </c>
      <c r="G107" s="51">
        <v>0</v>
      </c>
    </row>
    <row r="108" spans="1:7" s="40" customFormat="1" ht="14.1" customHeight="1" x14ac:dyDescent="0.25">
      <c r="A108" s="80">
        <v>422</v>
      </c>
      <c r="B108" s="71" t="s">
        <v>17</v>
      </c>
      <c r="C108" s="89">
        <v>4106.99</v>
      </c>
      <c r="D108" s="89">
        <v>0</v>
      </c>
      <c r="E108" s="89">
        <v>0</v>
      </c>
      <c r="F108" s="53">
        <f t="shared" si="53"/>
        <v>0</v>
      </c>
      <c r="G108" s="53">
        <v>0</v>
      </c>
    </row>
    <row r="109" spans="1:7" ht="14.1" customHeight="1" x14ac:dyDescent="0.25">
      <c r="A109" s="70"/>
      <c r="B109" s="71"/>
      <c r="C109" s="84"/>
      <c r="D109" s="84"/>
      <c r="E109" s="84"/>
      <c r="F109" s="53"/>
      <c r="G109" s="53"/>
    </row>
    <row r="110" spans="1:7" ht="14.1" customHeight="1" thickBot="1" x14ac:dyDescent="0.3">
      <c r="A110" s="72">
        <v>2302</v>
      </c>
      <c r="B110" s="74" t="s">
        <v>51</v>
      </c>
      <c r="C110" s="87">
        <f t="shared" ref="C110:D110" si="57">SUM(C111,C124)</f>
        <v>13200</v>
      </c>
      <c r="D110" s="87">
        <f t="shared" si="57"/>
        <v>25919.22</v>
      </c>
      <c r="E110" s="87">
        <f t="shared" ref="E110" si="58">SUM(E111,E124)</f>
        <v>25919.22</v>
      </c>
      <c r="F110" s="49">
        <f>SUM(E110/C110)</f>
        <v>1.9635772727272729</v>
      </c>
      <c r="G110" s="49">
        <f>SUM(E110/D110)</f>
        <v>1</v>
      </c>
    </row>
    <row r="111" spans="1:7" s="40" customFormat="1" ht="14.1" customHeight="1" x14ac:dyDescent="0.25">
      <c r="A111" s="81" t="s">
        <v>64</v>
      </c>
      <c r="B111" s="82" t="s">
        <v>65</v>
      </c>
      <c r="C111" s="91">
        <f t="shared" ref="C111:D111" si="59">SUM(C114,C117)</f>
        <v>13200</v>
      </c>
      <c r="D111" s="91">
        <f t="shared" si="59"/>
        <v>23400</v>
      </c>
      <c r="E111" s="91">
        <f t="shared" ref="E111" si="60">SUM(E114,E117)</f>
        <v>23400</v>
      </c>
      <c r="F111" s="50">
        <f>SUM(E111/C111)</f>
        <v>1.7727272727272727</v>
      </c>
      <c r="G111" s="50">
        <f>SUM(E111/D111)</f>
        <v>1</v>
      </c>
    </row>
    <row r="112" spans="1:7" s="40" customFormat="1" ht="14.1" customHeight="1" x14ac:dyDescent="0.25">
      <c r="A112" s="77"/>
      <c r="B112" s="78" t="s">
        <v>34</v>
      </c>
      <c r="C112" s="88"/>
      <c r="D112" s="88"/>
      <c r="E112" s="88"/>
      <c r="F112" s="51"/>
      <c r="G112" s="51"/>
    </row>
    <row r="113" spans="1:7" ht="14.1" customHeight="1" x14ac:dyDescent="0.25">
      <c r="A113" s="77"/>
      <c r="B113" s="78" t="s">
        <v>35</v>
      </c>
      <c r="C113" s="88"/>
      <c r="D113" s="88"/>
      <c r="E113" s="88"/>
      <c r="F113" s="53"/>
      <c r="G113" s="53"/>
    </row>
    <row r="114" spans="1:7" ht="14.1" customHeight="1" x14ac:dyDescent="0.25">
      <c r="A114" s="70">
        <v>3</v>
      </c>
      <c r="B114" s="79" t="s">
        <v>36</v>
      </c>
      <c r="C114" s="88">
        <f t="shared" ref="C114:E115" si="61">SUM(C115)</f>
        <v>2715.65</v>
      </c>
      <c r="D114" s="88">
        <f t="shared" si="61"/>
        <v>1704.47</v>
      </c>
      <c r="E114" s="88">
        <f t="shared" si="61"/>
        <v>1704.47</v>
      </c>
      <c r="F114" s="51">
        <f t="shared" ref="F114:F116" si="62">SUM(E114/C114)</f>
        <v>0.62764715629775558</v>
      </c>
      <c r="G114" s="51">
        <f t="shared" ref="G114:G116" si="63">SUM(E114/D114)</f>
        <v>1</v>
      </c>
    </row>
    <row r="115" spans="1:7" s="40" customFormat="1" ht="14.1" customHeight="1" x14ac:dyDescent="0.25">
      <c r="A115" s="70">
        <v>32</v>
      </c>
      <c r="B115" s="79" t="s">
        <v>39</v>
      </c>
      <c r="C115" s="88">
        <f t="shared" si="61"/>
        <v>2715.65</v>
      </c>
      <c r="D115" s="88">
        <f t="shared" si="61"/>
        <v>1704.47</v>
      </c>
      <c r="E115" s="88">
        <f t="shared" si="61"/>
        <v>1704.47</v>
      </c>
      <c r="F115" s="51">
        <f t="shared" si="62"/>
        <v>0.62764715629775558</v>
      </c>
      <c r="G115" s="51">
        <f t="shared" si="63"/>
        <v>1</v>
      </c>
    </row>
    <row r="116" spans="1:7" s="40" customFormat="1" ht="14.1" customHeight="1" x14ac:dyDescent="0.25">
      <c r="A116" s="80">
        <v>322</v>
      </c>
      <c r="B116" s="71" t="s">
        <v>3</v>
      </c>
      <c r="C116" s="89">
        <v>2715.65</v>
      </c>
      <c r="D116" s="89">
        <v>1704.47</v>
      </c>
      <c r="E116" s="89">
        <v>1704.47</v>
      </c>
      <c r="F116" s="53">
        <f t="shared" si="62"/>
        <v>0.62764715629775558</v>
      </c>
      <c r="G116" s="53">
        <f t="shared" si="63"/>
        <v>1</v>
      </c>
    </row>
    <row r="117" spans="1:7" ht="14.1" customHeight="1" x14ac:dyDescent="0.25">
      <c r="A117" s="70">
        <v>4</v>
      </c>
      <c r="B117" s="79" t="s">
        <v>62</v>
      </c>
      <c r="C117" s="91">
        <f>SUM(C118,C120)</f>
        <v>10484.35</v>
      </c>
      <c r="D117" s="91">
        <f>SUM(D118,D120)</f>
        <v>21695.53</v>
      </c>
      <c r="E117" s="91">
        <f>SUM(E118,E120)</f>
        <v>21695.53</v>
      </c>
      <c r="F117" s="51">
        <f t="shared" ref="F117:F119" si="64">SUM(E117/C117)</f>
        <v>2.0693252323701516</v>
      </c>
      <c r="G117" s="51">
        <f t="shared" ref="G117" si="65">SUM(E117/D117)</f>
        <v>1</v>
      </c>
    </row>
    <row r="118" spans="1:7" ht="15" x14ac:dyDescent="0.25">
      <c r="A118" s="70">
        <v>41</v>
      </c>
      <c r="B118" s="79" t="s">
        <v>66</v>
      </c>
      <c r="C118" s="91">
        <f>SUM(C119)</f>
        <v>2500</v>
      </c>
      <c r="D118" s="91">
        <f>SUM(D119)</f>
        <v>0</v>
      </c>
      <c r="E118" s="91">
        <f>SUM(E119)</f>
        <v>0</v>
      </c>
      <c r="F118" s="51">
        <f t="shared" si="64"/>
        <v>0</v>
      </c>
      <c r="G118" s="51">
        <v>0</v>
      </c>
    </row>
    <row r="119" spans="1:7" s="40" customFormat="1" ht="14.1" customHeight="1" x14ac:dyDescent="0.25">
      <c r="A119" s="80">
        <v>412</v>
      </c>
      <c r="B119" s="71" t="s">
        <v>29</v>
      </c>
      <c r="C119" s="89">
        <v>2500</v>
      </c>
      <c r="D119" s="89">
        <v>0</v>
      </c>
      <c r="E119" s="89">
        <v>0</v>
      </c>
      <c r="F119" s="53">
        <f t="shared" si="64"/>
        <v>0</v>
      </c>
      <c r="G119" s="53">
        <v>0</v>
      </c>
    </row>
    <row r="120" spans="1:7" s="40" customFormat="1" ht="14.1" customHeight="1" x14ac:dyDescent="0.25">
      <c r="A120" s="70">
        <v>42</v>
      </c>
      <c r="B120" s="79" t="s">
        <v>63</v>
      </c>
      <c r="C120" s="90">
        <f t="shared" ref="C120:E120" si="66">SUM(C121)</f>
        <v>7984.35</v>
      </c>
      <c r="D120" s="90">
        <f t="shared" si="66"/>
        <v>21695.53</v>
      </c>
      <c r="E120" s="90">
        <f t="shared" si="66"/>
        <v>21695.53</v>
      </c>
      <c r="F120" s="51">
        <f>SUM(E120/C120)</f>
        <v>2.7172568837788922</v>
      </c>
      <c r="G120" s="51">
        <f>SUM(E120/D120)</f>
        <v>1</v>
      </c>
    </row>
    <row r="121" spans="1:7" ht="14.1" customHeight="1" x14ac:dyDescent="0.25">
      <c r="A121" s="80">
        <v>422</v>
      </c>
      <c r="B121" s="71" t="s">
        <v>17</v>
      </c>
      <c r="C121" s="89">
        <v>7984.35</v>
      </c>
      <c r="D121" s="89">
        <v>21695.53</v>
      </c>
      <c r="E121" s="89">
        <v>21695.53</v>
      </c>
      <c r="F121" s="53">
        <f t="shared" ref="F121" si="67">SUM(E121/C121)</f>
        <v>2.7172568837788922</v>
      </c>
      <c r="G121" s="53">
        <f t="shared" ref="G121" si="68">SUM(E121/D121)</f>
        <v>1</v>
      </c>
    </row>
    <row r="122" spans="1:7" s="40" customFormat="1" ht="14.1" customHeight="1" x14ac:dyDescent="0.25">
      <c r="A122" s="70">
        <v>92</v>
      </c>
      <c r="B122" s="79" t="s">
        <v>47</v>
      </c>
      <c r="C122" s="90">
        <f>SUM(C123)</f>
        <v>0</v>
      </c>
      <c r="D122" s="90">
        <f>SUM(D123)</f>
        <v>23400</v>
      </c>
      <c r="E122" s="90">
        <f>SUM(E123)</f>
        <v>23400</v>
      </c>
      <c r="F122" s="51">
        <v>0</v>
      </c>
      <c r="G122" s="51">
        <f>SUM(E122/D122)</f>
        <v>1</v>
      </c>
    </row>
    <row r="123" spans="1:7" s="40" customFormat="1" ht="14.1" customHeight="1" x14ac:dyDescent="0.25">
      <c r="A123" s="80">
        <v>922</v>
      </c>
      <c r="B123" s="71" t="s">
        <v>48</v>
      </c>
      <c r="C123" s="89">
        <v>0</v>
      </c>
      <c r="D123" s="89">
        <v>23400</v>
      </c>
      <c r="E123" s="89">
        <v>23400</v>
      </c>
      <c r="F123" s="53">
        <v>0</v>
      </c>
      <c r="G123" s="53">
        <f t="shared" ref="G123" si="69">SUM(E123/D123)</f>
        <v>1</v>
      </c>
    </row>
    <row r="124" spans="1:7" ht="14.1" customHeight="1" x14ac:dyDescent="0.25">
      <c r="A124" s="81" t="s">
        <v>93</v>
      </c>
      <c r="B124" s="82" t="s">
        <v>94</v>
      </c>
      <c r="C124" s="91">
        <f>SUM(C127)</f>
        <v>0</v>
      </c>
      <c r="D124" s="91">
        <f>SUM(D127)</f>
        <v>2519.2199999999998</v>
      </c>
      <c r="E124" s="91">
        <f>SUM(E127)</f>
        <v>2519.2199999999998</v>
      </c>
      <c r="F124" s="51">
        <v>0</v>
      </c>
      <c r="G124" s="51">
        <f>SUM(E124/D124)</f>
        <v>1</v>
      </c>
    </row>
    <row r="125" spans="1:7" s="40" customFormat="1" ht="14.1" customHeight="1" x14ac:dyDescent="0.25">
      <c r="A125" s="77"/>
      <c r="B125" s="78" t="s">
        <v>34</v>
      </c>
      <c r="C125" s="88"/>
      <c r="D125" s="88"/>
      <c r="E125" s="88"/>
      <c r="F125" s="51"/>
      <c r="G125" s="51"/>
    </row>
    <row r="126" spans="1:7" ht="14.1" customHeight="1" x14ac:dyDescent="0.25">
      <c r="A126" s="77"/>
      <c r="B126" s="78" t="s">
        <v>54</v>
      </c>
      <c r="C126" s="88"/>
      <c r="D126" s="88"/>
      <c r="E126" s="88"/>
      <c r="F126" s="53"/>
      <c r="G126" s="53"/>
    </row>
    <row r="127" spans="1:7" ht="14.1" customHeight="1" x14ac:dyDescent="0.25">
      <c r="A127" s="70">
        <v>3</v>
      </c>
      <c r="B127" s="79" t="s">
        <v>36</v>
      </c>
      <c r="C127" s="88">
        <f t="shared" ref="C127:E128" si="70">SUM(C128)</f>
        <v>0</v>
      </c>
      <c r="D127" s="88">
        <f t="shared" si="70"/>
        <v>2519.2199999999998</v>
      </c>
      <c r="E127" s="88">
        <f t="shared" si="70"/>
        <v>2519.2199999999998</v>
      </c>
      <c r="F127" s="51">
        <v>0</v>
      </c>
      <c r="G127" s="51">
        <f t="shared" ref="G127:G129" si="71">SUM(E127/D127)</f>
        <v>1</v>
      </c>
    </row>
    <row r="128" spans="1:7" s="40" customFormat="1" ht="14.1" customHeight="1" x14ac:dyDescent="0.25">
      <c r="A128" s="70">
        <v>32</v>
      </c>
      <c r="B128" s="79" t="s">
        <v>39</v>
      </c>
      <c r="C128" s="88">
        <f t="shared" si="70"/>
        <v>0</v>
      </c>
      <c r="D128" s="88">
        <f t="shared" si="70"/>
        <v>2519.2199999999998</v>
      </c>
      <c r="E128" s="88">
        <f t="shared" si="70"/>
        <v>2519.2199999999998</v>
      </c>
      <c r="F128" s="51">
        <v>0</v>
      </c>
      <c r="G128" s="51">
        <f t="shared" si="71"/>
        <v>1</v>
      </c>
    </row>
    <row r="129" spans="1:7" s="40" customFormat="1" ht="14.1" customHeight="1" x14ac:dyDescent="0.25">
      <c r="A129" s="80">
        <v>322</v>
      </c>
      <c r="B129" s="71" t="s">
        <v>3</v>
      </c>
      <c r="C129" s="89">
        <v>0</v>
      </c>
      <c r="D129" s="89">
        <v>2519.2199999999998</v>
      </c>
      <c r="E129" s="89">
        <v>2519.2199999999998</v>
      </c>
      <c r="F129" s="53">
        <v>0</v>
      </c>
      <c r="G129" s="53">
        <f t="shared" si="71"/>
        <v>1</v>
      </c>
    </row>
    <row r="130" spans="1:7" ht="14.1" customHeight="1" x14ac:dyDescent="0.25">
      <c r="A130" s="80"/>
      <c r="B130" s="71"/>
      <c r="C130" s="89"/>
      <c r="D130" s="89"/>
      <c r="E130" s="89"/>
      <c r="F130" s="48"/>
      <c r="G130" s="48"/>
    </row>
    <row r="131" spans="1:7" ht="14.1" customHeight="1" thickBot="1" x14ac:dyDescent="0.3">
      <c r="A131" s="72">
        <v>2402</v>
      </c>
      <c r="B131" s="74" t="s">
        <v>67</v>
      </c>
      <c r="C131" s="87">
        <f t="shared" ref="C131:E131" si="72">SUM(C132)</f>
        <v>4475</v>
      </c>
      <c r="D131" s="87">
        <f t="shared" si="72"/>
        <v>133319.04000000001</v>
      </c>
      <c r="E131" s="87">
        <f t="shared" si="72"/>
        <v>162099.91</v>
      </c>
      <c r="F131" s="49">
        <f>SUM(E131/C131)</f>
        <v>36.223443575418997</v>
      </c>
      <c r="G131" s="49">
        <f>SUM(E131/D131)</f>
        <v>1.2158796673003345</v>
      </c>
    </row>
    <row r="132" spans="1:7" s="40" customFormat="1" ht="14.1" customHeight="1" x14ac:dyDescent="0.25">
      <c r="A132" s="81" t="s">
        <v>95</v>
      </c>
      <c r="B132" s="82" t="s">
        <v>96</v>
      </c>
      <c r="C132" s="91">
        <f>SUM(C135,C138)</f>
        <v>4475</v>
      </c>
      <c r="D132" s="91">
        <f t="shared" ref="D132:E132" si="73">SUM(D135,D138)</f>
        <v>133319.04000000001</v>
      </c>
      <c r="E132" s="91">
        <f t="shared" si="73"/>
        <v>162099.91</v>
      </c>
      <c r="F132" s="50">
        <f>SUM(E132/C132)</f>
        <v>36.223443575418997</v>
      </c>
      <c r="G132" s="50">
        <f>SUM(E132/D132)</f>
        <v>1.2158796673003345</v>
      </c>
    </row>
    <row r="133" spans="1:7" s="40" customFormat="1" ht="14.1" customHeight="1" x14ac:dyDescent="0.25">
      <c r="A133" s="77"/>
      <c r="B133" s="78" t="s">
        <v>34</v>
      </c>
      <c r="C133" s="88"/>
      <c r="D133" s="88"/>
      <c r="E133" s="88"/>
      <c r="F133" s="51"/>
      <c r="G133" s="51"/>
    </row>
    <row r="134" spans="1:7" ht="14.1" customHeight="1" x14ac:dyDescent="0.25">
      <c r="A134" s="77"/>
      <c r="B134" s="78" t="s">
        <v>42</v>
      </c>
      <c r="C134" s="88"/>
      <c r="D134" s="88"/>
      <c r="E134" s="88"/>
      <c r="F134" s="53"/>
      <c r="G134" s="53"/>
    </row>
    <row r="135" spans="1:7" ht="14.1" customHeight="1" x14ac:dyDescent="0.25">
      <c r="A135" s="70">
        <v>3</v>
      </c>
      <c r="B135" s="79" t="s">
        <v>36</v>
      </c>
      <c r="C135" s="88">
        <f t="shared" ref="C135:E136" si="74">SUM(C136)</f>
        <v>4475</v>
      </c>
      <c r="D135" s="88">
        <f t="shared" si="74"/>
        <v>133319.04000000001</v>
      </c>
      <c r="E135" s="88">
        <f t="shared" si="74"/>
        <v>82249.91</v>
      </c>
      <c r="F135" s="51">
        <f t="shared" ref="F135:F137" si="75">SUM(E135/C135)</f>
        <v>18.379868156424582</v>
      </c>
      <c r="G135" s="51">
        <f t="shared" ref="G135:G137" si="76">SUM(E135/D135)</f>
        <v>0.61694046101742106</v>
      </c>
    </row>
    <row r="136" spans="1:7" ht="14.1" customHeight="1" x14ac:dyDescent="0.25">
      <c r="A136" s="70">
        <v>32</v>
      </c>
      <c r="B136" s="79" t="s">
        <v>39</v>
      </c>
      <c r="C136" s="88">
        <f t="shared" si="74"/>
        <v>4475</v>
      </c>
      <c r="D136" s="88">
        <f t="shared" si="74"/>
        <v>133319.04000000001</v>
      </c>
      <c r="E136" s="88">
        <f t="shared" si="74"/>
        <v>82249.91</v>
      </c>
      <c r="F136" s="51">
        <f t="shared" si="75"/>
        <v>18.379868156424582</v>
      </c>
      <c r="G136" s="51">
        <f t="shared" si="76"/>
        <v>0.61694046101742106</v>
      </c>
    </row>
    <row r="137" spans="1:7" s="40" customFormat="1" ht="14.1" customHeight="1" x14ac:dyDescent="0.25">
      <c r="A137" s="80">
        <v>323</v>
      </c>
      <c r="B137" s="71" t="s">
        <v>4</v>
      </c>
      <c r="C137" s="89">
        <v>4475</v>
      </c>
      <c r="D137" s="89">
        <v>133319.04000000001</v>
      </c>
      <c r="E137" s="89">
        <v>82249.91</v>
      </c>
      <c r="F137" s="53">
        <f t="shared" si="75"/>
        <v>18.379868156424582</v>
      </c>
      <c r="G137" s="53">
        <f t="shared" si="76"/>
        <v>0.61694046101742106</v>
      </c>
    </row>
    <row r="138" spans="1:7" s="40" customFormat="1" ht="14.1" customHeight="1" x14ac:dyDescent="0.25">
      <c r="A138" s="70">
        <v>4</v>
      </c>
      <c r="B138" s="79" t="s">
        <v>62</v>
      </c>
      <c r="C138" s="91">
        <f t="shared" ref="C138:E138" si="77">SUM(C139)</f>
        <v>0</v>
      </c>
      <c r="D138" s="91">
        <f t="shared" si="77"/>
        <v>0</v>
      </c>
      <c r="E138" s="91">
        <f t="shared" si="77"/>
        <v>79850</v>
      </c>
      <c r="F138" s="51">
        <v>0</v>
      </c>
      <c r="G138" s="51">
        <v>0</v>
      </c>
    </row>
    <row r="139" spans="1:7" ht="14.1" customHeight="1" x14ac:dyDescent="0.25">
      <c r="A139" s="70">
        <v>42</v>
      </c>
      <c r="B139" s="79" t="s">
        <v>63</v>
      </c>
      <c r="C139" s="91">
        <f t="shared" ref="C139:E139" si="78">SUM(C140:C140)</f>
        <v>0</v>
      </c>
      <c r="D139" s="91">
        <f t="shared" si="78"/>
        <v>0</v>
      </c>
      <c r="E139" s="91">
        <f t="shared" si="78"/>
        <v>79850</v>
      </c>
      <c r="F139" s="51">
        <v>0</v>
      </c>
      <c r="G139" s="51">
        <v>0</v>
      </c>
    </row>
    <row r="140" spans="1:7" s="40" customFormat="1" ht="14.1" customHeight="1" x14ac:dyDescent="0.25">
      <c r="A140" s="80">
        <v>422</v>
      </c>
      <c r="B140" s="71" t="s">
        <v>17</v>
      </c>
      <c r="C140" s="89">
        <v>0</v>
      </c>
      <c r="D140" s="89">
        <v>0</v>
      </c>
      <c r="E140" s="89">
        <v>79850</v>
      </c>
      <c r="F140" s="53">
        <v>0</v>
      </c>
      <c r="G140" s="53">
        <v>0</v>
      </c>
    </row>
    <row r="141" spans="1:7" s="40" customFormat="1" ht="14.1" customHeight="1" x14ac:dyDescent="0.25">
      <c r="A141" s="80"/>
      <c r="B141" s="71"/>
      <c r="C141" s="89"/>
      <c r="D141" s="89"/>
      <c r="E141" s="89"/>
      <c r="F141" s="51"/>
      <c r="G141" s="51"/>
    </row>
    <row r="142" spans="1:7" s="40" customFormat="1" ht="13.5" customHeight="1" thickBot="1" x14ac:dyDescent="0.3">
      <c r="A142" s="72">
        <v>2406</v>
      </c>
      <c r="B142" s="74" t="s">
        <v>68</v>
      </c>
      <c r="C142" s="87">
        <f>SUM(C143,C161)</f>
        <v>14064.89</v>
      </c>
      <c r="D142" s="87">
        <f>SUM(D143,D161)</f>
        <v>50701.009999999995</v>
      </c>
      <c r="E142" s="87">
        <f>SUM(E143,E161)</f>
        <v>27396.379999999997</v>
      </c>
      <c r="F142" s="49">
        <f>SUM(E142/C142)</f>
        <v>1.9478559732781415</v>
      </c>
      <c r="G142" s="49">
        <f>SUM(E142/D142)</f>
        <v>0.5403517602509299</v>
      </c>
    </row>
    <row r="143" spans="1:7" s="40" customFormat="1" ht="14.1" customHeight="1" x14ac:dyDescent="0.25">
      <c r="A143" s="81" t="s">
        <v>27</v>
      </c>
      <c r="B143" s="82" t="s">
        <v>69</v>
      </c>
      <c r="C143" s="91">
        <f>SUM(C146,C152,C158)</f>
        <v>3701.5</v>
      </c>
      <c r="D143" s="91">
        <f>SUM(D146,D152,D158)</f>
        <v>40301.009999999995</v>
      </c>
      <c r="E143" s="91">
        <f>SUM(E146,E152,E158)</f>
        <v>21568.48</v>
      </c>
      <c r="F143" s="50">
        <f>SUM(E143/C143)</f>
        <v>5.8269566392003238</v>
      </c>
      <c r="G143" s="50">
        <f>SUM(E143/D143)</f>
        <v>0.53518460207324836</v>
      </c>
    </row>
    <row r="144" spans="1:7" s="40" customFormat="1" ht="14.1" customHeight="1" x14ac:dyDescent="0.25">
      <c r="A144" s="77"/>
      <c r="B144" s="78" t="s">
        <v>34</v>
      </c>
      <c r="C144" s="88"/>
      <c r="D144" s="88"/>
      <c r="E144" s="88"/>
      <c r="F144" s="51"/>
      <c r="G144" s="51"/>
    </row>
    <row r="145" spans="1:7" ht="14.1" customHeight="1" x14ac:dyDescent="0.25">
      <c r="A145" s="77"/>
      <c r="B145" s="78" t="s">
        <v>49</v>
      </c>
      <c r="C145" s="88"/>
      <c r="D145" s="88"/>
      <c r="E145" s="88"/>
      <c r="F145" s="53"/>
      <c r="G145" s="53"/>
    </row>
    <row r="146" spans="1:7" s="40" customFormat="1" ht="14.1" customHeight="1" x14ac:dyDescent="0.25">
      <c r="A146" s="70">
        <v>4</v>
      </c>
      <c r="B146" s="79" t="s">
        <v>62</v>
      </c>
      <c r="C146" s="91">
        <f>SUM(C147,C149)</f>
        <v>1701.5</v>
      </c>
      <c r="D146" s="91">
        <f t="shared" ref="D146:E146" si="79">SUM(D147,D149)</f>
        <v>29051.01</v>
      </c>
      <c r="E146" s="91">
        <f t="shared" si="79"/>
        <v>10602.01</v>
      </c>
      <c r="F146" s="51">
        <f t="shared" ref="F146:F150" si="80">SUM(E146/C146)</f>
        <v>6.2309785483397002</v>
      </c>
      <c r="G146" s="51">
        <f t="shared" ref="G146:G150" si="81">SUM(E146/D146)</f>
        <v>0.36494462671005246</v>
      </c>
    </row>
    <row r="147" spans="1:7" ht="15" x14ac:dyDescent="0.25">
      <c r="A147" s="70">
        <v>41</v>
      </c>
      <c r="B147" s="79" t="s">
        <v>66</v>
      </c>
      <c r="C147" s="91">
        <f>SUM(C148)</f>
        <v>702.5</v>
      </c>
      <c r="D147" s="91">
        <f>SUM(D148)</f>
        <v>2500</v>
      </c>
      <c r="E147" s="91">
        <f>SUM(E148)</f>
        <v>0</v>
      </c>
      <c r="F147" s="51">
        <f t="shared" ref="F147:F148" si="82">SUM(E147/C147)</f>
        <v>0</v>
      </c>
      <c r="G147" s="51">
        <f t="shared" si="81"/>
        <v>0</v>
      </c>
    </row>
    <row r="148" spans="1:7" s="40" customFormat="1" ht="14.1" customHeight="1" x14ac:dyDescent="0.25">
      <c r="A148" s="80">
        <v>412</v>
      </c>
      <c r="B148" s="71" t="s">
        <v>29</v>
      </c>
      <c r="C148" s="89">
        <v>702.5</v>
      </c>
      <c r="D148" s="89">
        <v>2500</v>
      </c>
      <c r="E148" s="89">
        <v>0</v>
      </c>
      <c r="F148" s="53">
        <f t="shared" si="82"/>
        <v>0</v>
      </c>
      <c r="G148" s="53">
        <f t="shared" si="81"/>
        <v>0</v>
      </c>
    </row>
    <row r="149" spans="1:7" ht="14.1" customHeight="1" x14ac:dyDescent="0.25">
      <c r="A149" s="70">
        <v>42</v>
      </c>
      <c r="B149" s="79" t="s">
        <v>63</v>
      </c>
      <c r="C149" s="91">
        <f t="shared" ref="C149:E149" si="83">SUM(C150:C150)</f>
        <v>999</v>
      </c>
      <c r="D149" s="91">
        <f t="shared" si="83"/>
        <v>26551.01</v>
      </c>
      <c r="E149" s="91">
        <f t="shared" si="83"/>
        <v>10602.01</v>
      </c>
      <c r="F149" s="51">
        <f t="shared" si="80"/>
        <v>10.612622622622624</v>
      </c>
      <c r="G149" s="51">
        <f t="shared" si="81"/>
        <v>0.39930722032796495</v>
      </c>
    </row>
    <row r="150" spans="1:7" s="40" customFormat="1" ht="15" x14ac:dyDescent="0.25">
      <c r="A150" s="80">
        <v>422</v>
      </c>
      <c r="B150" s="71" t="s">
        <v>17</v>
      </c>
      <c r="C150" s="89">
        <v>999</v>
      </c>
      <c r="D150" s="89">
        <v>26551.01</v>
      </c>
      <c r="E150" s="89">
        <v>10602.01</v>
      </c>
      <c r="F150" s="53">
        <f t="shared" si="80"/>
        <v>10.612622622622624</v>
      </c>
      <c r="G150" s="53">
        <f t="shared" si="81"/>
        <v>0.39930722032796495</v>
      </c>
    </row>
    <row r="151" spans="1:7" ht="30" x14ac:dyDescent="0.25">
      <c r="A151" s="77"/>
      <c r="B151" s="78" t="s">
        <v>35</v>
      </c>
      <c r="C151" s="88"/>
      <c r="D151" s="88"/>
      <c r="E151" s="88"/>
      <c r="F151" s="53"/>
      <c r="G151" s="53"/>
    </row>
    <row r="152" spans="1:7" s="40" customFormat="1" ht="14.1" customHeight="1" x14ac:dyDescent="0.25">
      <c r="A152" s="70">
        <v>4</v>
      </c>
      <c r="B152" s="79" t="s">
        <v>62</v>
      </c>
      <c r="C152" s="91">
        <f>SUM(C153)</f>
        <v>2000</v>
      </c>
      <c r="D152" s="91">
        <f t="shared" ref="D152:E152" si="84">SUM(D153)</f>
        <v>0</v>
      </c>
      <c r="E152" s="91">
        <f t="shared" si="84"/>
        <v>0</v>
      </c>
      <c r="F152" s="51">
        <f t="shared" ref="F152" si="85">SUM(E152/C152)</f>
        <v>0</v>
      </c>
      <c r="G152" s="51">
        <v>0</v>
      </c>
    </row>
    <row r="153" spans="1:7" ht="15" x14ac:dyDescent="0.25">
      <c r="A153" s="70">
        <v>41</v>
      </c>
      <c r="B153" s="79" t="s">
        <v>66</v>
      </c>
      <c r="C153" s="91">
        <f>SUM(C154)</f>
        <v>2000</v>
      </c>
      <c r="D153" s="91">
        <f>SUM(D154)</f>
        <v>0</v>
      </c>
      <c r="E153" s="91">
        <f>SUM(E154)</f>
        <v>0</v>
      </c>
      <c r="F153" s="51">
        <f t="shared" ref="F153:F154" si="86">SUM(E153/C153)</f>
        <v>0</v>
      </c>
      <c r="G153" s="51">
        <v>0</v>
      </c>
    </row>
    <row r="154" spans="1:7" s="40" customFormat="1" ht="14.1" customHeight="1" x14ac:dyDescent="0.25">
      <c r="A154" s="80">
        <v>412</v>
      </c>
      <c r="B154" s="71" t="s">
        <v>29</v>
      </c>
      <c r="C154" s="89">
        <v>2000</v>
      </c>
      <c r="D154" s="89">
        <v>0</v>
      </c>
      <c r="E154" s="89">
        <v>0</v>
      </c>
      <c r="F154" s="53">
        <f t="shared" si="86"/>
        <v>0</v>
      </c>
      <c r="G154" s="53">
        <v>0</v>
      </c>
    </row>
    <row r="155" spans="1:7" ht="14.1" customHeight="1" x14ac:dyDescent="0.25">
      <c r="A155" s="70">
        <v>92</v>
      </c>
      <c r="B155" s="79" t="s">
        <v>47</v>
      </c>
      <c r="C155" s="90">
        <f>SUM(C156)</f>
        <v>2000</v>
      </c>
      <c r="D155" s="90">
        <f>SUM(D156)</f>
        <v>0</v>
      </c>
      <c r="E155" s="90">
        <f>SUM(E156)</f>
        <v>0</v>
      </c>
      <c r="F155" s="51">
        <f>SUM(E155/C155)</f>
        <v>0</v>
      </c>
      <c r="G155" s="51">
        <v>0</v>
      </c>
    </row>
    <row r="156" spans="1:7" s="40" customFormat="1" ht="13.5" customHeight="1" x14ac:dyDescent="0.25">
      <c r="A156" s="80">
        <v>922</v>
      </c>
      <c r="B156" s="71" t="s">
        <v>48</v>
      </c>
      <c r="C156" s="89">
        <v>2000</v>
      </c>
      <c r="D156" s="89">
        <v>0</v>
      </c>
      <c r="E156" s="89">
        <v>0</v>
      </c>
      <c r="F156" s="53">
        <f t="shared" ref="F156" si="87">SUM(E156/C156)</f>
        <v>0</v>
      </c>
      <c r="G156" s="53">
        <v>0</v>
      </c>
    </row>
    <row r="157" spans="1:7" s="40" customFormat="1" ht="14.1" customHeight="1" x14ac:dyDescent="0.25">
      <c r="A157" s="77"/>
      <c r="B157" s="78" t="s">
        <v>50</v>
      </c>
      <c r="C157" s="88"/>
      <c r="D157" s="88"/>
      <c r="E157" s="88"/>
      <c r="F157" s="51"/>
      <c r="G157" s="51"/>
    </row>
    <row r="158" spans="1:7" s="40" customFormat="1" ht="14.1" customHeight="1" x14ac:dyDescent="0.25">
      <c r="A158" s="70">
        <v>4</v>
      </c>
      <c r="B158" s="79" t="s">
        <v>62</v>
      </c>
      <c r="C158" s="91">
        <f t="shared" ref="C158:E158" si="88">SUM(C159)</f>
        <v>0</v>
      </c>
      <c r="D158" s="91">
        <f t="shared" si="88"/>
        <v>11250</v>
      </c>
      <c r="E158" s="91">
        <f t="shared" si="88"/>
        <v>10966.47</v>
      </c>
      <c r="F158" s="51">
        <v>0</v>
      </c>
      <c r="G158" s="51">
        <f t="shared" ref="G158:G160" si="89">SUM(E158/D158)</f>
        <v>0.97479733333333329</v>
      </c>
    </row>
    <row r="159" spans="1:7" ht="14.1" customHeight="1" x14ac:dyDescent="0.25">
      <c r="A159" s="70">
        <v>42</v>
      </c>
      <c r="B159" s="79" t="s">
        <v>63</v>
      </c>
      <c r="C159" s="91">
        <f t="shared" ref="C159:E159" si="90">SUM(C160:C160)</f>
        <v>0</v>
      </c>
      <c r="D159" s="91">
        <f t="shared" si="90"/>
        <v>11250</v>
      </c>
      <c r="E159" s="91">
        <f t="shared" si="90"/>
        <v>10966.47</v>
      </c>
      <c r="F159" s="51">
        <v>0</v>
      </c>
      <c r="G159" s="51">
        <f t="shared" si="89"/>
        <v>0.97479733333333329</v>
      </c>
    </row>
    <row r="160" spans="1:7" s="40" customFormat="1" ht="14.1" customHeight="1" x14ac:dyDescent="0.25">
      <c r="A160" s="80">
        <v>422</v>
      </c>
      <c r="B160" s="71" t="s">
        <v>17</v>
      </c>
      <c r="C160" s="89">
        <v>0</v>
      </c>
      <c r="D160" s="89">
        <v>11250</v>
      </c>
      <c r="E160" s="89">
        <v>10966.47</v>
      </c>
      <c r="F160" s="53">
        <v>0</v>
      </c>
      <c r="G160" s="53">
        <f t="shared" si="89"/>
        <v>0.97479733333333329</v>
      </c>
    </row>
    <row r="161" spans="1:7" ht="14.1" customHeight="1" x14ac:dyDescent="0.25">
      <c r="A161" s="81" t="s">
        <v>28</v>
      </c>
      <c r="B161" s="82" t="s">
        <v>70</v>
      </c>
      <c r="C161" s="88">
        <f>SUM(C164,C168,C172,C176)</f>
        <v>10363.39</v>
      </c>
      <c r="D161" s="88">
        <f>SUM(D164,D168,D172,D176)</f>
        <v>10400</v>
      </c>
      <c r="E161" s="88">
        <f>SUM(E164,E168,E172,E176)</f>
        <v>5827.9</v>
      </c>
      <c r="F161" s="51">
        <f>SUM(E161/C161)</f>
        <v>0.56235459632417573</v>
      </c>
      <c r="G161" s="51">
        <f>SUM(E161/D161)</f>
        <v>0.56037499999999996</v>
      </c>
    </row>
    <row r="162" spans="1:7" s="40" customFormat="1" ht="14.1" customHeight="1" x14ac:dyDescent="0.25">
      <c r="A162" s="77"/>
      <c r="B162" s="78" t="s">
        <v>34</v>
      </c>
      <c r="C162" s="88"/>
      <c r="D162" s="88"/>
      <c r="E162" s="88"/>
      <c r="F162" s="51"/>
      <c r="G162" s="51"/>
    </row>
    <row r="163" spans="1:7" s="40" customFormat="1" ht="14.1" customHeight="1" x14ac:dyDescent="0.25">
      <c r="A163" s="77"/>
      <c r="B163" s="78" t="s">
        <v>101</v>
      </c>
      <c r="C163" s="88"/>
      <c r="D163" s="88"/>
      <c r="E163" s="88"/>
      <c r="F163" s="51"/>
      <c r="G163" s="51"/>
    </row>
    <row r="164" spans="1:7" s="40" customFormat="1" ht="14.1" customHeight="1" x14ac:dyDescent="0.25">
      <c r="A164" s="70">
        <v>4</v>
      </c>
      <c r="B164" s="79" t="s">
        <v>62</v>
      </c>
      <c r="C164" s="91">
        <f t="shared" ref="C164:E164" si="91">SUM(C165)</f>
        <v>3000</v>
      </c>
      <c r="D164" s="91">
        <f t="shared" si="91"/>
        <v>0</v>
      </c>
      <c r="E164" s="91">
        <f t="shared" si="91"/>
        <v>0</v>
      </c>
      <c r="F164" s="51">
        <f t="shared" ref="F164:F166" si="92">SUM(E164/C164)</f>
        <v>0</v>
      </c>
      <c r="G164" s="51">
        <v>0</v>
      </c>
    </row>
    <row r="165" spans="1:7" s="40" customFormat="1" ht="14.1" customHeight="1" x14ac:dyDescent="0.25">
      <c r="A165" s="70">
        <v>42</v>
      </c>
      <c r="B165" s="79" t="s">
        <v>63</v>
      </c>
      <c r="C165" s="91">
        <f t="shared" ref="C165:E165" si="93">SUM(C166:C166)</f>
        <v>3000</v>
      </c>
      <c r="D165" s="91">
        <f t="shared" si="93"/>
        <v>0</v>
      </c>
      <c r="E165" s="91">
        <f t="shared" si="93"/>
        <v>0</v>
      </c>
      <c r="F165" s="51">
        <f t="shared" si="92"/>
        <v>0</v>
      </c>
      <c r="G165" s="51">
        <v>0</v>
      </c>
    </row>
    <row r="166" spans="1:7" s="40" customFormat="1" ht="14.1" customHeight="1" x14ac:dyDescent="0.25">
      <c r="A166" s="80">
        <v>424</v>
      </c>
      <c r="B166" s="71" t="s">
        <v>18</v>
      </c>
      <c r="C166" s="89">
        <v>3000</v>
      </c>
      <c r="D166" s="89">
        <v>0</v>
      </c>
      <c r="E166" s="89">
        <v>0</v>
      </c>
      <c r="F166" s="53">
        <f t="shared" si="92"/>
        <v>0</v>
      </c>
      <c r="G166" s="53">
        <v>0</v>
      </c>
    </row>
    <row r="167" spans="1:7" s="40" customFormat="1" ht="14.1" customHeight="1" x14ac:dyDescent="0.25">
      <c r="A167" s="77"/>
      <c r="B167" s="78" t="s">
        <v>49</v>
      </c>
      <c r="C167" s="88"/>
      <c r="D167" s="88"/>
      <c r="E167" s="88"/>
      <c r="F167" s="51"/>
      <c r="G167" s="51"/>
    </row>
    <row r="168" spans="1:7" s="40" customFormat="1" ht="14.1" customHeight="1" x14ac:dyDescent="0.25">
      <c r="A168" s="70">
        <v>4</v>
      </c>
      <c r="B168" s="79" t="s">
        <v>62</v>
      </c>
      <c r="C168" s="91">
        <f t="shared" ref="C168:E168" si="94">SUM(C169)</f>
        <v>2011.26</v>
      </c>
      <c r="D168" s="91">
        <f t="shared" si="94"/>
        <v>5000</v>
      </c>
      <c r="E168" s="91">
        <f t="shared" si="94"/>
        <v>3864.9</v>
      </c>
      <c r="F168" s="51">
        <f t="shared" ref="F168:F170" si="95">SUM(E168/C168)</f>
        <v>1.9216312162524984</v>
      </c>
      <c r="G168" s="51">
        <f t="shared" ref="G168:G170" si="96">SUM(E168/D168)</f>
        <v>0.77298</v>
      </c>
    </row>
    <row r="169" spans="1:7" s="40" customFormat="1" ht="14.1" customHeight="1" x14ac:dyDescent="0.25">
      <c r="A169" s="70">
        <v>42</v>
      </c>
      <c r="B169" s="79" t="s">
        <v>63</v>
      </c>
      <c r="C169" s="91">
        <f t="shared" ref="C169:E169" si="97">SUM(C170:C170)</f>
        <v>2011.26</v>
      </c>
      <c r="D169" s="91">
        <f t="shared" si="97"/>
        <v>5000</v>
      </c>
      <c r="E169" s="91">
        <f t="shared" si="97"/>
        <v>3864.9</v>
      </c>
      <c r="F169" s="51">
        <f t="shared" si="95"/>
        <v>1.9216312162524984</v>
      </c>
      <c r="G169" s="51">
        <f t="shared" si="96"/>
        <v>0.77298</v>
      </c>
    </row>
    <row r="170" spans="1:7" s="40" customFormat="1" ht="14.1" customHeight="1" x14ac:dyDescent="0.25">
      <c r="A170" s="80">
        <v>424</v>
      </c>
      <c r="B170" s="71" t="s">
        <v>18</v>
      </c>
      <c r="C170" s="89">
        <v>2011.26</v>
      </c>
      <c r="D170" s="89">
        <v>5000</v>
      </c>
      <c r="E170" s="89">
        <v>3864.9</v>
      </c>
      <c r="F170" s="53">
        <f t="shared" si="95"/>
        <v>1.9216312162524984</v>
      </c>
      <c r="G170" s="53">
        <f t="shared" si="96"/>
        <v>0.77298</v>
      </c>
    </row>
    <row r="171" spans="1:7" s="40" customFormat="1" ht="14.1" customHeight="1" x14ac:dyDescent="0.25">
      <c r="A171" s="77"/>
      <c r="B171" s="78" t="s">
        <v>35</v>
      </c>
      <c r="C171" s="88"/>
      <c r="D171" s="88"/>
      <c r="E171" s="88"/>
      <c r="F171" s="51"/>
      <c r="G171" s="51"/>
    </row>
    <row r="172" spans="1:7" s="40" customFormat="1" ht="14.1" customHeight="1" x14ac:dyDescent="0.25">
      <c r="A172" s="70">
        <v>4</v>
      </c>
      <c r="B172" s="79" t="s">
        <v>62</v>
      </c>
      <c r="C172" s="91">
        <f t="shared" ref="C172:E172" si="98">SUM(C173)</f>
        <v>3262.08</v>
      </c>
      <c r="D172" s="91">
        <f t="shared" si="98"/>
        <v>3200</v>
      </c>
      <c r="E172" s="91">
        <f t="shared" si="98"/>
        <v>1600</v>
      </c>
      <c r="F172" s="51">
        <f t="shared" ref="F172:F174" si="99">SUM(E172/C172)</f>
        <v>0.49048459878359818</v>
      </c>
      <c r="G172" s="51">
        <f t="shared" ref="G172:G174" si="100">SUM(E172/D172)</f>
        <v>0.5</v>
      </c>
    </row>
    <row r="173" spans="1:7" ht="14.1" customHeight="1" x14ac:dyDescent="0.25">
      <c r="A173" s="70">
        <v>42</v>
      </c>
      <c r="B173" s="79" t="s">
        <v>63</v>
      </c>
      <c r="C173" s="91">
        <f t="shared" ref="C173:E173" si="101">SUM(C174:C174)</f>
        <v>3262.08</v>
      </c>
      <c r="D173" s="91">
        <f t="shared" si="101"/>
        <v>3200</v>
      </c>
      <c r="E173" s="91">
        <f t="shared" si="101"/>
        <v>1600</v>
      </c>
      <c r="F173" s="51">
        <f t="shared" si="99"/>
        <v>0.49048459878359818</v>
      </c>
      <c r="G173" s="51">
        <f t="shared" si="100"/>
        <v>0.5</v>
      </c>
    </row>
    <row r="174" spans="1:7" ht="15" x14ac:dyDescent="0.25">
      <c r="A174" s="80">
        <v>424</v>
      </c>
      <c r="B174" s="71" t="s">
        <v>18</v>
      </c>
      <c r="C174" s="89">
        <v>3262.08</v>
      </c>
      <c r="D174" s="89">
        <v>3200</v>
      </c>
      <c r="E174" s="89">
        <v>1600</v>
      </c>
      <c r="F174" s="53">
        <f t="shared" si="99"/>
        <v>0.49048459878359818</v>
      </c>
      <c r="G174" s="53">
        <f t="shared" si="100"/>
        <v>0.5</v>
      </c>
    </row>
    <row r="175" spans="1:7" ht="14.1" customHeight="1" x14ac:dyDescent="0.25">
      <c r="A175" s="77"/>
      <c r="B175" s="78" t="s">
        <v>50</v>
      </c>
      <c r="C175" s="88"/>
      <c r="D175" s="88"/>
      <c r="E175" s="88"/>
      <c r="F175" s="51"/>
      <c r="G175" s="51"/>
    </row>
    <row r="176" spans="1:7" ht="14.1" customHeight="1" x14ac:dyDescent="0.25">
      <c r="A176" s="70">
        <v>4</v>
      </c>
      <c r="B176" s="79" t="s">
        <v>62</v>
      </c>
      <c r="C176" s="91">
        <f t="shared" ref="C176:E176" si="102">SUM(C177)</f>
        <v>2090.0500000000002</v>
      </c>
      <c r="D176" s="91">
        <f t="shared" si="102"/>
        <v>2200</v>
      </c>
      <c r="E176" s="91">
        <f t="shared" si="102"/>
        <v>363</v>
      </c>
      <c r="F176" s="51">
        <f t="shared" ref="F176:F178" si="103">SUM(E176/C176)</f>
        <v>0.17368005550106455</v>
      </c>
      <c r="G176" s="51">
        <f t="shared" ref="G176:G178" si="104">SUM(E176/D176)</f>
        <v>0.16500000000000001</v>
      </c>
    </row>
    <row r="177" spans="1:7" ht="14.1" customHeight="1" x14ac:dyDescent="0.25">
      <c r="A177" s="70">
        <v>42</v>
      </c>
      <c r="B177" s="79" t="s">
        <v>63</v>
      </c>
      <c r="C177" s="91">
        <f t="shared" ref="C177:E177" si="105">SUM(C178:C178)</f>
        <v>2090.0500000000002</v>
      </c>
      <c r="D177" s="91">
        <f t="shared" si="105"/>
        <v>2200</v>
      </c>
      <c r="E177" s="91">
        <f t="shared" si="105"/>
        <v>363</v>
      </c>
      <c r="F177" s="51">
        <f t="shared" si="103"/>
        <v>0.17368005550106455</v>
      </c>
      <c r="G177" s="51">
        <f t="shared" si="104"/>
        <v>0.16500000000000001</v>
      </c>
    </row>
    <row r="178" spans="1:7" s="40" customFormat="1" ht="15" x14ac:dyDescent="0.25">
      <c r="A178" s="80">
        <v>424</v>
      </c>
      <c r="B178" s="71" t="s">
        <v>18</v>
      </c>
      <c r="C178" s="89">
        <v>2090.0500000000002</v>
      </c>
      <c r="D178" s="89">
        <v>2200</v>
      </c>
      <c r="E178" s="89">
        <v>363</v>
      </c>
      <c r="F178" s="53">
        <f t="shared" si="103"/>
        <v>0.17368005550106455</v>
      </c>
      <c r="G178" s="53">
        <f t="shared" si="104"/>
        <v>0.16500000000000001</v>
      </c>
    </row>
    <row r="179" spans="1:7" s="40" customFormat="1" ht="14.1" customHeight="1" x14ac:dyDescent="0.25">
      <c r="A179" s="80"/>
      <c r="B179" s="71"/>
      <c r="C179" s="89"/>
      <c r="D179" s="89"/>
      <c r="E179" s="89"/>
      <c r="F179" s="51"/>
      <c r="G179" s="51"/>
    </row>
    <row r="180" spans="1:7" s="40" customFormat="1" ht="14.1" customHeight="1" thickBot="1" x14ac:dyDescent="0.3">
      <c r="A180" s="72">
        <v>9078</v>
      </c>
      <c r="B180" s="74" t="s">
        <v>97</v>
      </c>
      <c r="C180" s="87">
        <f t="shared" ref="C180:E180" si="106">SUM(C181)</f>
        <v>0</v>
      </c>
      <c r="D180" s="87">
        <f t="shared" si="106"/>
        <v>22520</v>
      </c>
      <c r="E180" s="87">
        <f t="shared" si="106"/>
        <v>19849.769999999997</v>
      </c>
      <c r="F180" s="49">
        <v>0</v>
      </c>
      <c r="G180" s="49">
        <f>SUM(E180/D180)</f>
        <v>0.88142850799289507</v>
      </c>
    </row>
    <row r="181" spans="1:7" ht="14.1" customHeight="1" x14ac:dyDescent="0.25">
      <c r="A181" s="81" t="s">
        <v>98</v>
      </c>
      <c r="B181" s="82" t="s">
        <v>99</v>
      </c>
      <c r="C181" s="88">
        <f t="shared" ref="C181:D181" si="107">SUM(C184)</f>
        <v>0</v>
      </c>
      <c r="D181" s="88">
        <f t="shared" si="107"/>
        <v>22520</v>
      </c>
      <c r="E181" s="88">
        <f t="shared" ref="E181" si="108">SUM(E184)</f>
        <v>19849.769999999997</v>
      </c>
      <c r="F181" s="50">
        <v>0</v>
      </c>
      <c r="G181" s="50">
        <f>SUM(E181/D181)</f>
        <v>0.88142850799289507</v>
      </c>
    </row>
    <row r="182" spans="1:7" ht="14.1" customHeight="1" x14ac:dyDescent="0.25">
      <c r="A182" s="83"/>
      <c r="B182" s="78" t="s">
        <v>34</v>
      </c>
      <c r="C182" s="88"/>
      <c r="D182" s="88"/>
      <c r="E182" s="88"/>
      <c r="F182" s="48"/>
      <c r="G182" s="48"/>
    </row>
    <row r="183" spans="1:7" ht="14.1" customHeight="1" x14ac:dyDescent="0.25">
      <c r="A183" s="83"/>
      <c r="B183" s="78" t="s">
        <v>100</v>
      </c>
      <c r="C183" s="88"/>
      <c r="D183" s="88"/>
      <c r="E183" s="88"/>
      <c r="F183" s="48"/>
      <c r="G183" s="48"/>
    </row>
    <row r="184" spans="1:7" ht="14.1" customHeight="1" x14ac:dyDescent="0.25">
      <c r="A184" s="70">
        <v>3</v>
      </c>
      <c r="B184" s="79" t="s">
        <v>36</v>
      </c>
      <c r="C184" s="88">
        <f t="shared" ref="C184:E184" si="109">SUM(C185)</f>
        <v>0</v>
      </c>
      <c r="D184" s="88">
        <f t="shared" si="109"/>
        <v>22520</v>
      </c>
      <c r="E184" s="88">
        <f t="shared" si="109"/>
        <v>19849.769999999997</v>
      </c>
      <c r="F184" s="51">
        <v>0</v>
      </c>
      <c r="G184" s="51">
        <f t="shared" ref="G184:G188" si="110">SUM(E184/D184)</f>
        <v>0.88142850799289507</v>
      </c>
    </row>
    <row r="185" spans="1:7" ht="14.1" customHeight="1" x14ac:dyDescent="0.25">
      <c r="A185" s="70">
        <v>31</v>
      </c>
      <c r="B185" s="79" t="s">
        <v>37</v>
      </c>
      <c r="C185" s="88">
        <f t="shared" ref="C185:D185" si="111">SUM(C186:C188)</f>
        <v>0</v>
      </c>
      <c r="D185" s="88">
        <f t="shared" si="111"/>
        <v>22520</v>
      </c>
      <c r="E185" s="88">
        <f t="shared" ref="E185" si="112">SUM(E186:E188)</f>
        <v>19849.769999999997</v>
      </c>
      <c r="F185" s="51">
        <v>0</v>
      </c>
      <c r="G185" s="51">
        <f t="shared" si="110"/>
        <v>0.88142850799289507</v>
      </c>
    </row>
    <row r="186" spans="1:7" ht="14.1" customHeight="1" x14ac:dyDescent="0.25">
      <c r="A186" s="80">
        <v>311</v>
      </c>
      <c r="B186" s="71" t="s">
        <v>38</v>
      </c>
      <c r="C186" s="89">
        <v>0</v>
      </c>
      <c r="D186" s="89">
        <v>16240</v>
      </c>
      <c r="E186" s="89">
        <v>15235.85</v>
      </c>
      <c r="F186" s="53">
        <v>0</v>
      </c>
      <c r="G186" s="53">
        <f t="shared" si="110"/>
        <v>0.93816810344827584</v>
      </c>
    </row>
    <row r="187" spans="1:7" ht="14.1" customHeight="1" x14ac:dyDescent="0.25">
      <c r="A187" s="80">
        <v>312</v>
      </c>
      <c r="B187" s="71" t="s">
        <v>1</v>
      </c>
      <c r="C187" s="89">
        <v>0</v>
      </c>
      <c r="D187" s="89">
        <v>3600</v>
      </c>
      <c r="E187" s="89">
        <v>2100</v>
      </c>
      <c r="F187" s="53">
        <v>0</v>
      </c>
      <c r="G187" s="53">
        <f t="shared" si="110"/>
        <v>0.58333333333333337</v>
      </c>
    </row>
    <row r="188" spans="1:7" ht="14.1" customHeight="1" x14ac:dyDescent="0.25">
      <c r="A188" s="80">
        <v>313</v>
      </c>
      <c r="B188" s="71" t="s">
        <v>16</v>
      </c>
      <c r="C188" s="89">
        <v>0</v>
      </c>
      <c r="D188" s="89">
        <v>2680</v>
      </c>
      <c r="E188" s="89">
        <v>2513.92</v>
      </c>
      <c r="F188" s="53">
        <v>0</v>
      </c>
      <c r="G188" s="53">
        <f t="shared" si="110"/>
        <v>0.93802985074626866</v>
      </c>
    </row>
    <row r="189" spans="1:7" ht="14.1" customHeight="1" x14ac:dyDescent="0.25">
      <c r="A189" s="41"/>
      <c r="B189" s="42"/>
      <c r="C189" s="84"/>
      <c r="D189" s="84"/>
      <c r="E189" s="84"/>
      <c r="F189" s="48"/>
      <c r="G189" s="48"/>
    </row>
    <row r="190" spans="1:7" s="21" customFormat="1" ht="15" x14ac:dyDescent="0.25">
      <c r="A190" s="21">
        <v>322</v>
      </c>
      <c r="B190" s="21" t="s">
        <v>105</v>
      </c>
      <c r="C190" s="67"/>
      <c r="D190" s="67"/>
      <c r="E190" s="67"/>
    </row>
    <row r="191" spans="1:7" s="21" customFormat="1" ht="15" x14ac:dyDescent="0.25">
      <c r="B191" s="21" t="s">
        <v>72</v>
      </c>
      <c r="C191" s="67"/>
      <c r="D191" s="67"/>
      <c r="E191" s="67"/>
    </row>
    <row r="192" spans="1:7" s="21" customFormat="1" ht="15" x14ac:dyDescent="0.25">
      <c r="A192" s="21">
        <v>329</v>
      </c>
      <c r="B192" s="21" t="s">
        <v>106</v>
      </c>
      <c r="C192" s="67"/>
      <c r="D192" s="67"/>
      <c r="E192" s="67"/>
    </row>
    <row r="193" spans="1:7" s="21" customFormat="1" ht="15" x14ac:dyDescent="0.25">
      <c r="B193" s="21" t="s">
        <v>73</v>
      </c>
      <c r="C193" s="67"/>
      <c r="D193" s="67"/>
      <c r="E193" s="67"/>
    </row>
    <row r="194" spans="1:7" s="21" customFormat="1" ht="15" x14ac:dyDescent="0.25">
      <c r="A194" s="21">
        <v>343</v>
      </c>
      <c r="B194" s="21" t="s">
        <v>107</v>
      </c>
      <c r="C194" s="67"/>
      <c r="D194" s="67"/>
      <c r="E194" s="67"/>
    </row>
    <row r="195" spans="1:7" s="21" customFormat="1" ht="15" x14ac:dyDescent="0.25">
      <c r="B195" s="21" t="s">
        <v>74</v>
      </c>
      <c r="C195" s="67"/>
      <c r="D195" s="67"/>
      <c r="E195" s="67"/>
    </row>
    <row r="196" spans="1:7" s="21" customFormat="1" ht="15" x14ac:dyDescent="0.25">
      <c r="A196" s="21">
        <v>322</v>
      </c>
      <c r="B196" s="21" t="s">
        <v>108</v>
      </c>
      <c r="C196" s="67"/>
      <c r="D196" s="67"/>
      <c r="E196" s="67"/>
    </row>
    <row r="197" spans="1:7" s="21" customFormat="1" ht="15" x14ac:dyDescent="0.25">
      <c r="B197" s="21" t="s">
        <v>72</v>
      </c>
      <c r="C197" s="67"/>
      <c r="D197" s="67"/>
      <c r="E197" s="67"/>
    </row>
    <row r="198" spans="1:7" s="21" customFormat="1" ht="15" x14ac:dyDescent="0.25">
      <c r="A198" s="21">
        <v>322</v>
      </c>
      <c r="B198" s="21" t="s">
        <v>109</v>
      </c>
      <c r="C198" s="67"/>
      <c r="D198" s="67"/>
      <c r="E198" s="67"/>
    </row>
    <row r="199" spans="1:7" s="21" customFormat="1" ht="15" x14ac:dyDescent="0.25">
      <c r="B199" s="21" t="s">
        <v>110</v>
      </c>
      <c r="C199" s="67"/>
      <c r="D199" s="67"/>
      <c r="E199" s="67"/>
    </row>
    <row r="200" spans="1:7" s="21" customFormat="1" ht="15" x14ac:dyDescent="0.25">
      <c r="A200" s="21">
        <v>422</v>
      </c>
      <c r="B200" s="21" t="s">
        <v>111</v>
      </c>
      <c r="C200" s="67"/>
      <c r="D200" s="67"/>
      <c r="E200" s="67"/>
    </row>
    <row r="201" spans="1:7" s="21" customFormat="1" ht="15" x14ac:dyDescent="0.25">
      <c r="B201" s="21" t="s">
        <v>112</v>
      </c>
      <c r="C201" s="67"/>
      <c r="D201" s="67"/>
      <c r="E201" s="67"/>
    </row>
    <row r="202" spans="1:7" ht="14.1" customHeight="1" x14ac:dyDescent="0.25">
      <c r="A202" s="41"/>
      <c r="B202" s="42"/>
      <c r="C202" s="84"/>
      <c r="D202" s="84"/>
      <c r="E202" s="84"/>
      <c r="F202" s="48"/>
      <c r="G202" s="48"/>
    </row>
    <row r="203" spans="1:7" ht="14.1" customHeight="1" x14ac:dyDescent="0.25">
      <c r="A203" s="94" t="s">
        <v>113</v>
      </c>
      <c r="B203" s="42"/>
      <c r="C203" s="84"/>
      <c r="D203" s="84"/>
      <c r="E203" s="84" t="s">
        <v>79</v>
      </c>
      <c r="F203" s="48"/>
      <c r="G203" s="48"/>
    </row>
    <row r="204" spans="1:7" ht="14.1" customHeight="1" x14ac:dyDescent="0.25">
      <c r="A204" s="94" t="s">
        <v>116</v>
      </c>
      <c r="B204" s="42"/>
      <c r="C204" s="84"/>
      <c r="D204" s="84"/>
      <c r="E204" s="84" t="s">
        <v>78</v>
      </c>
      <c r="F204" s="48"/>
      <c r="G204" s="48"/>
    </row>
    <row r="205" spans="1:7" ht="14.1" customHeight="1" x14ac:dyDescent="0.25">
      <c r="A205" s="94" t="s">
        <v>115</v>
      </c>
      <c r="B205" s="42"/>
      <c r="C205" s="84"/>
      <c r="D205" s="84"/>
      <c r="E205" s="84"/>
      <c r="F205" s="48"/>
      <c r="G205" s="48"/>
    </row>
    <row r="206" spans="1:7" ht="14.1" customHeight="1" x14ac:dyDescent="0.25">
      <c r="A206" s="41"/>
      <c r="B206" s="42"/>
      <c r="C206" s="84"/>
      <c r="D206" s="84"/>
      <c r="E206" s="84"/>
      <c r="F206" s="48"/>
      <c r="G206" s="48"/>
    </row>
    <row r="207" spans="1:7" ht="14.1" customHeight="1" x14ac:dyDescent="0.25">
      <c r="A207" s="41"/>
      <c r="B207" s="42"/>
      <c r="C207" s="84"/>
      <c r="D207" s="84"/>
      <c r="E207" s="84"/>
      <c r="F207" s="48"/>
      <c r="G207" s="48"/>
    </row>
    <row r="208" spans="1:7" ht="14.1" customHeight="1" x14ac:dyDescent="0.25">
      <c r="A208" s="41"/>
      <c r="B208" s="42"/>
      <c r="C208" s="84"/>
      <c r="D208" s="84"/>
      <c r="E208" s="84"/>
      <c r="F208" s="48"/>
      <c r="G208" s="48"/>
    </row>
    <row r="209" spans="1:7" ht="14.1" customHeight="1" x14ac:dyDescent="0.25">
      <c r="A209" s="41"/>
      <c r="B209" s="42"/>
      <c r="C209" s="84"/>
      <c r="D209" s="84"/>
      <c r="E209" s="84"/>
      <c r="F209" s="48"/>
      <c r="G209" s="48"/>
    </row>
    <row r="210" spans="1:7" ht="14.1" customHeight="1" x14ac:dyDescent="0.25">
      <c r="A210" s="41"/>
      <c r="B210" s="42"/>
      <c r="C210" s="84"/>
      <c r="D210" s="84"/>
      <c r="E210" s="84"/>
      <c r="F210" s="48"/>
      <c r="G210" s="48"/>
    </row>
    <row r="211" spans="1:7" ht="14.1" customHeight="1" x14ac:dyDescent="0.25">
      <c r="A211" s="41"/>
      <c r="B211" s="42"/>
      <c r="C211" s="84"/>
      <c r="D211" s="84"/>
      <c r="E211" s="84"/>
      <c r="F211" s="48"/>
      <c r="G211" s="48"/>
    </row>
    <row r="212" spans="1:7" ht="14.1" customHeight="1" x14ac:dyDescent="0.25">
      <c r="A212" s="41"/>
      <c r="B212" s="42"/>
      <c r="C212" s="84"/>
      <c r="D212" s="84"/>
      <c r="E212" s="84"/>
      <c r="F212" s="48"/>
      <c r="G212" s="48"/>
    </row>
    <row r="213" spans="1:7" ht="14.1" customHeight="1" x14ac:dyDescent="0.25">
      <c r="A213" s="41"/>
      <c r="B213" s="42"/>
      <c r="C213" s="84"/>
      <c r="D213" s="84"/>
      <c r="E213" s="84"/>
      <c r="F213" s="48"/>
      <c r="G213" s="48"/>
    </row>
    <row r="214" spans="1:7" ht="14.1" customHeight="1" x14ac:dyDescent="0.25">
      <c r="A214" s="41"/>
      <c r="B214" s="42"/>
      <c r="C214" s="84"/>
      <c r="D214" s="84"/>
      <c r="E214" s="84"/>
      <c r="F214" s="48"/>
      <c r="G214" s="48"/>
    </row>
    <row r="215" spans="1:7" ht="14.1" customHeight="1" x14ac:dyDescent="0.25">
      <c r="A215" s="41"/>
      <c r="B215" s="42"/>
      <c r="C215" s="84"/>
      <c r="D215" s="84"/>
      <c r="E215" s="84"/>
      <c r="F215" s="48"/>
      <c r="G215" s="48"/>
    </row>
    <row r="216" spans="1:7" ht="14.1" customHeight="1" x14ac:dyDescent="0.25">
      <c r="A216" s="41"/>
      <c r="B216" s="42"/>
      <c r="C216" s="84"/>
      <c r="D216" s="84"/>
      <c r="E216" s="84"/>
      <c r="F216" s="48"/>
      <c r="G216" s="48"/>
    </row>
    <row r="217" spans="1:7" ht="14.1" customHeight="1" x14ac:dyDescent="0.25">
      <c r="A217" s="41"/>
      <c r="B217" s="42"/>
      <c r="C217" s="84"/>
      <c r="D217" s="84"/>
      <c r="E217" s="84"/>
      <c r="F217" s="48"/>
      <c r="G217" s="48"/>
    </row>
    <row r="218" spans="1:7" ht="14.1" customHeight="1" x14ac:dyDescent="0.25">
      <c r="A218" s="41"/>
      <c r="B218" s="42"/>
      <c r="C218" s="84"/>
      <c r="D218" s="84"/>
      <c r="E218" s="84"/>
      <c r="F218" s="48"/>
      <c r="G218" s="48"/>
    </row>
    <row r="219" spans="1:7" ht="14.1" customHeight="1" x14ac:dyDescent="0.25">
      <c r="A219" s="41"/>
      <c r="B219" s="42"/>
      <c r="C219" s="84"/>
      <c r="D219" s="84"/>
      <c r="E219" s="84"/>
      <c r="F219" s="48"/>
      <c r="G219" s="48"/>
    </row>
    <row r="220" spans="1:7" ht="14.1" customHeight="1" x14ac:dyDescent="0.25">
      <c r="A220" s="41"/>
      <c r="B220" s="42"/>
      <c r="C220" s="84"/>
      <c r="D220" s="84"/>
      <c r="E220" s="84"/>
      <c r="F220" s="48"/>
      <c r="G220" s="48"/>
    </row>
    <row r="221" spans="1:7" ht="14.1" customHeight="1" x14ac:dyDescent="0.25">
      <c r="A221" s="41"/>
      <c r="B221" s="42"/>
      <c r="C221" s="84"/>
      <c r="D221" s="84"/>
      <c r="E221" s="84"/>
      <c r="F221" s="48"/>
      <c r="G221" s="48"/>
    </row>
    <row r="222" spans="1:7" ht="14.1" customHeight="1" x14ac:dyDescent="0.25">
      <c r="A222" s="41"/>
      <c r="B222" s="42"/>
      <c r="C222" s="84"/>
      <c r="D222" s="84"/>
      <c r="E222" s="84"/>
      <c r="F222" s="48"/>
      <c r="G222" s="48"/>
    </row>
    <row r="223" spans="1:7" ht="14.1" customHeight="1" x14ac:dyDescent="0.25">
      <c r="A223" s="41"/>
      <c r="B223" s="42"/>
      <c r="C223" s="84"/>
      <c r="D223" s="84"/>
      <c r="E223" s="84"/>
      <c r="F223" s="48"/>
      <c r="G223" s="48"/>
    </row>
    <row r="224" spans="1:7" ht="14.1" customHeight="1" x14ac:dyDescent="0.25">
      <c r="A224" s="41"/>
      <c r="B224" s="42"/>
      <c r="C224" s="84"/>
      <c r="D224" s="84"/>
      <c r="E224" s="84"/>
      <c r="F224" s="48"/>
      <c r="G224" s="48"/>
    </row>
    <row r="225" spans="1:7" ht="14.1" customHeight="1" x14ac:dyDescent="0.25">
      <c r="A225" s="41"/>
      <c r="B225" s="42"/>
      <c r="C225" s="84"/>
      <c r="D225" s="84"/>
      <c r="E225" s="84"/>
      <c r="F225" s="48"/>
      <c r="G225" s="48"/>
    </row>
    <row r="226" spans="1:7" ht="14.1" customHeight="1" x14ac:dyDescent="0.25">
      <c r="A226" s="41"/>
      <c r="B226" s="42"/>
      <c r="C226" s="84"/>
      <c r="D226" s="84"/>
      <c r="E226" s="84"/>
      <c r="F226" s="48"/>
      <c r="G226" s="48"/>
    </row>
    <row r="227" spans="1:7" ht="14.1" customHeight="1" x14ac:dyDescent="0.25">
      <c r="A227" s="41"/>
      <c r="B227" s="42"/>
      <c r="C227" s="84"/>
      <c r="D227" s="84"/>
      <c r="E227" s="84"/>
      <c r="F227" s="48"/>
      <c r="G227" s="48"/>
    </row>
    <row r="228" spans="1:7" ht="14.1" customHeight="1" x14ac:dyDescent="0.25">
      <c r="A228" s="41"/>
      <c r="B228" s="42"/>
      <c r="C228" s="84"/>
      <c r="D228" s="84"/>
      <c r="E228" s="84"/>
      <c r="F228" s="48"/>
      <c r="G228" s="48"/>
    </row>
    <row r="229" spans="1:7" ht="14.1" customHeight="1" x14ac:dyDescent="0.25">
      <c r="A229" s="41"/>
      <c r="B229" s="42"/>
      <c r="C229" s="84"/>
      <c r="D229" s="84"/>
      <c r="E229" s="84"/>
      <c r="F229" s="48"/>
      <c r="G229" s="48"/>
    </row>
    <row r="230" spans="1:7" ht="14.1" customHeight="1" x14ac:dyDescent="0.25">
      <c r="A230" s="41"/>
      <c r="B230" s="42"/>
      <c r="C230" s="84"/>
      <c r="D230" s="84"/>
      <c r="E230" s="84"/>
      <c r="F230" s="48"/>
      <c r="G230" s="48"/>
    </row>
    <row r="231" spans="1:7" ht="14.1" customHeight="1" x14ac:dyDescent="0.25">
      <c r="A231" s="41"/>
      <c r="B231" s="42"/>
      <c r="C231" s="84"/>
      <c r="D231" s="84"/>
      <c r="E231" s="84"/>
      <c r="F231" s="48"/>
      <c r="G231" s="48"/>
    </row>
    <row r="232" spans="1:7" ht="14.1" customHeight="1" x14ac:dyDescent="0.25">
      <c r="A232" s="41"/>
      <c r="B232" s="42"/>
      <c r="C232" s="84"/>
      <c r="D232" s="84"/>
      <c r="E232" s="84"/>
      <c r="F232" s="48"/>
      <c r="G232" s="48"/>
    </row>
    <row r="233" spans="1:7" ht="14.1" customHeight="1" x14ac:dyDescent="0.25">
      <c r="A233" s="41"/>
      <c r="B233" s="42"/>
      <c r="C233" s="84"/>
      <c r="D233" s="84"/>
      <c r="E233" s="84"/>
      <c r="F233" s="48"/>
      <c r="G233" s="48"/>
    </row>
    <row r="234" spans="1:7" ht="14.1" customHeight="1" x14ac:dyDescent="0.25">
      <c r="A234" s="41"/>
      <c r="B234" s="42"/>
      <c r="C234" s="84"/>
      <c r="D234" s="84"/>
      <c r="E234" s="84"/>
      <c r="F234" s="48"/>
      <c r="G234" s="48"/>
    </row>
    <row r="235" spans="1:7" ht="14.1" customHeight="1" x14ac:dyDescent="0.25">
      <c r="A235" s="41"/>
      <c r="B235" s="42"/>
      <c r="C235" s="84"/>
      <c r="D235" s="84"/>
      <c r="E235" s="84"/>
      <c r="F235" s="48"/>
      <c r="G235" s="48"/>
    </row>
    <row r="236" spans="1:7" ht="14.1" customHeight="1" x14ac:dyDescent="0.25">
      <c r="A236" s="41"/>
      <c r="B236" s="42"/>
      <c r="C236" s="84"/>
      <c r="D236" s="84"/>
      <c r="E236" s="84"/>
      <c r="F236" s="48"/>
      <c r="G236" s="48"/>
    </row>
    <row r="237" spans="1:7" ht="14.1" customHeight="1" x14ac:dyDescent="0.25">
      <c r="A237" s="41"/>
      <c r="B237" s="42"/>
      <c r="C237" s="84"/>
      <c r="D237" s="84"/>
      <c r="E237" s="84"/>
      <c r="F237" s="48"/>
      <c r="G237" s="48"/>
    </row>
    <row r="238" spans="1:7" ht="14.1" customHeight="1" x14ac:dyDescent="0.25">
      <c r="A238" s="41"/>
      <c r="B238" s="42"/>
      <c r="C238" s="84"/>
      <c r="D238" s="84"/>
      <c r="E238" s="84"/>
      <c r="F238" s="48"/>
      <c r="G238" s="48"/>
    </row>
    <row r="239" spans="1:7" ht="14.1" customHeight="1" x14ac:dyDescent="0.25">
      <c r="A239" s="41"/>
      <c r="B239" s="42"/>
      <c r="C239" s="84"/>
      <c r="D239" s="84"/>
      <c r="E239" s="84"/>
      <c r="F239" s="48"/>
      <c r="G239" s="48"/>
    </row>
    <row r="240" spans="1:7" ht="14.1" customHeight="1" x14ac:dyDescent="0.25">
      <c r="A240" s="41"/>
      <c r="B240" s="42"/>
      <c r="C240" s="84"/>
      <c r="D240" s="84"/>
      <c r="E240" s="84"/>
      <c r="F240" s="48"/>
      <c r="G240" s="48"/>
    </row>
    <row r="241" spans="1:7" ht="14.1" customHeight="1" x14ac:dyDescent="0.25">
      <c r="A241" s="41"/>
      <c r="B241" s="42"/>
      <c r="C241" s="84"/>
      <c r="D241" s="84"/>
      <c r="E241" s="84"/>
      <c r="F241" s="48"/>
      <c r="G241" s="48"/>
    </row>
    <row r="242" spans="1:7" ht="14.1" customHeight="1" x14ac:dyDescent="0.25">
      <c r="A242" s="41"/>
      <c r="B242" s="42"/>
      <c r="C242" s="84"/>
      <c r="D242" s="84"/>
      <c r="E242" s="84"/>
      <c r="F242" s="48"/>
      <c r="G242" s="48"/>
    </row>
    <row r="243" spans="1:7" ht="14.1" customHeight="1" x14ac:dyDescent="0.25">
      <c r="A243" s="41"/>
      <c r="B243" s="42"/>
      <c r="C243" s="84"/>
      <c r="D243" s="84"/>
      <c r="E243" s="84"/>
      <c r="F243" s="48"/>
      <c r="G243" s="48"/>
    </row>
    <row r="244" spans="1:7" ht="14.1" customHeight="1" x14ac:dyDescent="0.25">
      <c r="A244" s="41"/>
      <c r="B244" s="42"/>
      <c r="C244" s="84"/>
      <c r="D244" s="84"/>
      <c r="E244" s="84"/>
      <c r="F244" s="48"/>
      <c r="G244" s="48"/>
    </row>
    <row r="245" spans="1:7" ht="14.1" customHeight="1" x14ac:dyDescent="0.25">
      <c r="A245" s="41"/>
      <c r="B245" s="42"/>
      <c r="C245" s="84"/>
      <c r="D245" s="84"/>
      <c r="E245" s="84"/>
      <c r="F245" s="48"/>
      <c r="G245" s="48"/>
    </row>
    <row r="246" spans="1:7" ht="14.1" customHeight="1" x14ac:dyDescent="0.25">
      <c r="A246" s="41"/>
      <c r="B246" s="42"/>
      <c r="C246" s="84"/>
      <c r="D246" s="84"/>
      <c r="E246" s="84"/>
      <c r="F246" s="48"/>
      <c r="G246" s="48"/>
    </row>
    <row r="247" spans="1:7" ht="14.1" customHeight="1" x14ac:dyDescent="0.25">
      <c r="A247" s="41"/>
      <c r="B247" s="42"/>
      <c r="C247" s="84"/>
      <c r="D247" s="84"/>
      <c r="E247" s="84"/>
      <c r="F247" s="48"/>
      <c r="G247" s="48"/>
    </row>
    <row r="248" spans="1:7" ht="14.1" customHeight="1" x14ac:dyDescent="0.25">
      <c r="A248" s="41"/>
      <c r="B248" s="42"/>
      <c r="C248" s="84"/>
      <c r="D248" s="84"/>
      <c r="E248" s="84"/>
      <c r="F248" s="48"/>
      <c r="G248" s="48"/>
    </row>
    <row r="249" spans="1:7" ht="14.1" customHeight="1" x14ac:dyDescent="0.25">
      <c r="A249" s="41"/>
      <c r="B249" s="42"/>
      <c r="C249" s="84"/>
      <c r="D249" s="84"/>
      <c r="E249" s="84"/>
      <c r="F249" s="48"/>
      <c r="G249" s="48"/>
    </row>
    <row r="250" spans="1:7" ht="14.1" customHeight="1" x14ac:dyDescent="0.25">
      <c r="A250" s="41"/>
      <c r="B250" s="42"/>
      <c r="C250" s="84"/>
      <c r="D250" s="84"/>
      <c r="E250" s="84"/>
      <c r="F250" s="48"/>
      <c r="G250" s="48"/>
    </row>
    <row r="251" spans="1:7" ht="14.1" customHeight="1" x14ac:dyDescent="0.25">
      <c r="A251" s="41"/>
      <c r="B251" s="42"/>
      <c r="C251" s="84"/>
      <c r="D251" s="84"/>
      <c r="E251" s="84"/>
      <c r="F251" s="48"/>
      <c r="G251" s="48"/>
    </row>
    <row r="252" spans="1:7" ht="14.1" customHeight="1" x14ac:dyDescent="0.25">
      <c r="A252" s="41"/>
      <c r="B252" s="42"/>
      <c r="C252" s="84"/>
      <c r="D252" s="84"/>
      <c r="E252" s="84"/>
      <c r="F252" s="48"/>
      <c r="G252" s="48"/>
    </row>
    <row r="253" spans="1:7" ht="14.1" customHeight="1" x14ac:dyDescent="0.25">
      <c r="A253" s="41"/>
      <c r="B253" s="42"/>
      <c r="C253" s="84"/>
      <c r="D253" s="84"/>
      <c r="E253" s="84"/>
      <c r="F253" s="48"/>
      <c r="G253" s="48"/>
    </row>
    <row r="254" spans="1:7" ht="14.1" customHeight="1" x14ac:dyDescent="0.25">
      <c r="A254" s="41"/>
      <c r="B254" s="42"/>
      <c r="C254" s="84"/>
      <c r="D254" s="84"/>
      <c r="E254" s="84"/>
      <c r="F254" s="48"/>
      <c r="G254" s="48"/>
    </row>
    <row r="255" spans="1:7" ht="14.1" customHeight="1" x14ac:dyDescent="0.25">
      <c r="A255" s="41"/>
      <c r="B255" s="42"/>
      <c r="C255" s="84"/>
      <c r="D255" s="84"/>
      <c r="E255" s="84"/>
      <c r="F255" s="48"/>
      <c r="G255" s="48"/>
    </row>
    <row r="256" spans="1:7" ht="14.1" customHeight="1" x14ac:dyDescent="0.25">
      <c r="A256" s="41"/>
      <c r="B256" s="42"/>
      <c r="C256" s="84"/>
      <c r="D256" s="84"/>
      <c r="E256" s="84"/>
      <c r="F256" s="48"/>
      <c r="G256" s="48"/>
    </row>
    <row r="257" spans="1:7" ht="14.1" customHeight="1" x14ac:dyDescent="0.25">
      <c r="A257" s="41"/>
      <c r="B257" s="42"/>
      <c r="C257" s="84"/>
      <c r="D257" s="84"/>
      <c r="E257" s="84"/>
      <c r="F257" s="48"/>
      <c r="G257" s="48"/>
    </row>
    <row r="258" spans="1:7" ht="14.1" customHeight="1" x14ac:dyDescent="0.25">
      <c r="A258" s="41"/>
      <c r="B258" s="42"/>
      <c r="C258" s="84"/>
      <c r="D258" s="84"/>
      <c r="E258" s="84"/>
      <c r="F258" s="48"/>
      <c r="G258" s="48"/>
    </row>
    <row r="259" spans="1:7" ht="14.1" customHeight="1" x14ac:dyDescent="0.25">
      <c r="A259" s="41"/>
      <c r="B259" s="42"/>
      <c r="C259" s="84"/>
      <c r="D259" s="84"/>
      <c r="E259" s="84"/>
      <c r="F259" s="48"/>
      <c r="G259" s="48"/>
    </row>
    <row r="260" spans="1:7" ht="14.1" customHeight="1" x14ac:dyDescent="0.25">
      <c r="A260" s="41"/>
      <c r="B260" s="42"/>
      <c r="C260" s="84"/>
      <c r="D260" s="84"/>
      <c r="E260" s="84"/>
      <c r="F260" s="48"/>
      <c r="G260" s="48"/>
    </row>
    <row r="261" spans="1:7" ht="14.1" customHeight="1" x14ac:dyDescent="0.25">
      <c r="A261" s="41"/>
      <c r="B261" s="42"/>
      <c r="C261" s="84"/>
      <c r="D261" s="84"/>
      <c r="E261" s="84"/>
      <c r="F261" s="48"/>
      <c r="G261" s="48"/>
    </row>
    <row r="262" spans="1:7" ht="14.1" customHeight="1" x14ac:dyDescent="0.25">
      <c r="A262" s="41"/>
      <c r="B262" s="42"/>
      <c r="C262" s="84"/>
      <c r="D262" s="84"/>
      <c r="E262" s="84"/>
      <c r="F262" s="48"/>
      <c r="G262" s="48"/>
    </row>
    <row r="263" spans="1:7" ht="14.1" customHeight="1" x14ac:dyDescent="0.25">
      <c r="A263" s="41"/>
      <c r="B263" s="42"/>
      <c r="C263" s="84"/>
      <c r="D263" s="84"/>
      <c r="E263" s="84"/>
      <c r="F263" s="48"/>
      <c r="G263" s="48"/>
    </row>
    <row r="264" spans="1:7" ht="14.1" customHeight="1" x14ac:dyDescent="0.25">
      <c r="A264" s="41"/>
      <c r="B264" s="42"/>
      <c r="C264" s="84"/>
      <c r="D264" s="84"/>
      <c r="E264" s="84"/>
      <c r="F264" s="48"/>
      <c r="G264" s="48"/>
    </row>
    <row r="265" spans="1:7" ht="14.1" customHeight="1" x14ac:dyDescent="0.25">
      <c r="A265" s="41"/>
      <c r="B265" s="42"/>
      <c r="C265" s="84"/>
      <c r="D265" s="84"/>
      <c r="E265" s="84"/>
      <c r="F265" s="48"/>
      <c r="G265" s="48"/>
    </row>
    <row r="266" spans="1:7" ht="14.1" customHeight="1" x14ac:dyDescent="0.25">
      <c r="A266" s="41"/>
      <c r="B266" s="42"/>
      <c r="C266" s="84"/>
      <c r="D266" s="84"/>
      <c r="E266" s="84"/>
      <c r="F266" s="48"/>
      <c r="G266" s="48"/>
    </row>
    <row r="267" spans="1:7" ht="14.1" customHeight="1" x14ac:dyDescent="0.25">
      <c r="A267" s="41"/>
      <c r="B267" s="42"/>
      <c r="C267" s="84"/>
      <c r="D267" s="84"/>
      <c r="E267" s="84"/>
      <c r="F267" s="48"/>
      <c r="G267" s="48"/>
    </row>
    <row r="268" spans="1:7" ht="14.1" customHeight="1" x14ac:dyDescent="0.25">
      <c r="A268" s="41"/>
      <c r="B268" s="42"/>
      <c r="C268" s="84"/>
      <c r="D268" s="84"/>
      <c r="E268" s="84"/>
      <c r="F268" s="48"/>
      <c r="G268" s="48"/>
    </row>
    <row r="269" spans="1:7" ht="14.1" customHeight="1" x14ac:dyDescent="0.25">
      <c r="A269" s="41"/>
      <c r="B269" s="42"/>
      <c r="C269" s="84"/>
      <c r="D269" s="84"/>
      <c r="E269" s="84"/>
      <c r="F269" s="48"/>
      <c r="G269" s="48"/>
    </row>
    <row r="270" spans="1:7" ht="14.1" customHeight="1" x14ac:dyDescent="0.25">
      <c r="A270" s="41"/>
      <c r="B270" s="42"/>
      <c r="C270" s="84"/>
      <c r="D270" s="84"/>
      <c r="E270" s="84"/>
      <c r="F270" s="48"/>
      <c r="G270" s="48"/>
    </row>
    <row r="271" spans="1:7" ht="14.1" customHeight="1" x14ac:dyDescent="0.25">
      <c r="A271" s="41"/>
      <c r="B271" s="42"/>
      <c r="C271" s="84"/>
      <c r="D271" s="84"/>
      <c r="E271" s="84"/>
      <c r="F271" s="48"/>
      <c r="G271" s="48"/>
    </row>
    <row r="272" spans="1:7" ht="14.1" customHeight="1" x14ac:dyDescent="0.25">
      <c r="A272" s="41"/>
      <c r="B272" s="42"/>
      <c r="C272" s="84"/>
      <c r="D272" s="84"/>
      <c r="E272" s="84"/>
      <c r="F272" s="48"/>
      <c r="G272" s="48"/>
    </row>
    <row r="273" spans="1:7" ht="14.1" customHeight="1" x14ac:dyDescent="0.25">
      <c r="A273" s="41"/>
      <c r="B273" s="42"/>
      <c r="C273" s="84"/>
      <c r="D273" s="84"/>
      <c r="E273" s="84"/>
      <c r="F273" s="48"/>
      <c r="G273" s="48"/>
    </row>
    <row r="274" spans="1:7" ht="14.1" customHeight="1" x14ac:dyDescent="0.25">
      <c r="A274" s="41"/>
      <c r="B274" s="42"/>
      <c r="C274" s="84"/>
      <c r="D274" s="84"/>
      <c r="E274" s="84"/>
      <c r="F274" s="48"/>
      <c r="G274" s="48"/>
    </row>
    <row r="275" spans="1:7" ht="14.1" customHeight="1" x14ac:dyDescent="0.25">
      <c r="A275" s="41"/>
      <c r="B275" s="42"/>
      <c r="C275" s="84"/>
      <c r="D275" s="84"/>
      <c r="E275" s="84"/>
      <c r="F275" s="48"/>
      <c r="G275" s="48"/>
    </row>
    <row r="276" spans="1:7" ht="14.1" customHeight="1" x14ac:dyDescent="0.25">
      <c r="A276" s="41"/>
      <c r="B276" s="42"/>
      <c r="C276" s="84"/>
      <c r="D276" s="84"/>
      <c r="E276" s="84"/>
      <c r="F276" s="48"/>
      <c r="G276" s="48"/>
    </row>
    <row r="277" spans="1:7" ht="14.1" customHeight="1" x14ac:dyDescent="0.25">
      <c r="A277" s="41"/>
      <c r="B277" s="42"/>
      <c r="C277" s="84"/>
      <c r="D277" s="84"/>
      <c r="E277" s="84"/>
      <c r="F277" s="48"/>
      <c r="G277" s="48"/>
    </row>
    <row r="278" spans="1:7" ht="14.1" customHeight="1" x14ac:dyDescent="0.25">
      <c r="A278" s="41"/>
      <c r="B278" s="42"/>
      <c r="C278" s="84"/>
      <c r="D278" s="84"/>
      <c r="E278" s="84"/>
      <c r="F278" s="48"/>
      <c r="G278" s="48"/>
    </row>
    <row r="279" spans="1:7" ht="14.1" customHeight="1" x14ac:dyDescent="0.25">
      <c r="A279" s="41"/>
      <c r="B279" s="42"/>
      <c r="C279" s="84"/>
      <c r="D279" s="84"/>
      <c r="E279" s="84"/>
      <c r="F279" s="48"/>
      <c r="G279" s="48"/>
    </row>
    <row r="280" spans="1:7" ht="14.1" customHeight="1" x14ac:dyDescent="0.25">
      <c r="A280" s="41"/>
      <c r="B280" s="42"/>
      <c r="C280" s="84"/>
      <c r="D280" s="84"/>
      <c r="E280" s="84"/>
      <c r="F280" s="48"/>
      <c r="G280" s="48"/>
    </row>
    <row r="281" spans="1:7" ht="14.1" customHeight="1" x14ac:dyDescent="0.25">
      <c r="A281" s="41"/>
      <c r="B281" s="42"/>
      <c r="C281" s="84"/>
      <c r="D281" s="84"/>
      <c r="E281" s="84"/>
      <c r="F281" s="48"/>
      <c r="G281" s="48"/>
    </row>
    <row r="282" spans="1:7" ht="14.1" customHeight="1" x14ac:dyDescent="0.25">
      <c r="A282" s="41"/>
      <c r="B282" s="42"/>
      <c r="C282" s="84"/>
      <c r="D282" s="84"/>
      <c r="E282" s="84"/>
      <c r="F282" s="48"/>
      <c r="G282" s="48"/>
    </row>
    <row r="283" spans="1:7" ht="14.1" customHeight="1" x14ac:dyDescent="0.25">
      <c r="A283" s="41"/>
      <c r="B283" s="42"/>
      <c r="C283" s="84"/>
      <c r="D283" s="84"/>
      <c r="E283" s="84"/>
      <c r="F283" s="48"/>
      <c r="G283" s="48"/>
    </row>
    <row r="284" spans="1:7" ht="14.1" customHeight="1" x14ac:dyDescent="0.25">
      <c r="A284" s="41"/>
      <c r="B284" s="42"/>
      <c r="C284" s="84"/>
      <c r="D284" s="84"/>
      <c r="E284" s="84"/>
      <c r="F284" s="48"/>
      <c r="G284" s="48"/>
    </row>
    <row r="285" spans="1:7" ht="14.1" customHeight="1" x14ac:dyDescent="0.25">
      <c r="A285" s="41"/>
      <c r="B285" s="42"/>
      <c r="C285" s="84"/>
      <c r="D285" s="84"/>
      <c r="E285" s="84"/>
      <c r="F285" s="48"/>
      <c r="G285" s="48"/>
    </row>
    <row r="286" spans="1:7" ht="14.1" customHeight="1" x14ac:dyDescent="0.25">
      <c r="A286" s="41"/>
      <c r="B286" s="42"/>
      <c r="C286" s="84"/>
      <c r="D286" s="84"/>
      <c r="E286" s="84"/>
      <c r="F286" s="48"/>
      <c r="G286" s="48"/>
    </row>
    <row r="287" spans="1:7" ht="14.1" customHeight="1" x14ac:dyDescent="0.25">
      <c r="A287" s="41"/>
      <c r="B287" s="42"/>
      <c r="C287" s="84"/>
      <c r="D287" s="84"/>
      <c r="E287" s="84"/>
      <c r="F287" s="48"/>
      <c r="G287" s="48"/>
    </row>
    <row r="288" spans="1:7" ht="14.1" customHeight="1" x14ac:dyDescent="0.25">
      <c r="A288" s="41"/>
      <c r="B288" s="42"/>
      <c r="C288" s="84"/>
      <c r="D288" s="84"/>
      <c r="E288" s="84"/>
      <c r="F288" s="48"/>
      <c r="G288" s="48"/>
    </row>
    <row r="289" spans="1:7" ht="14.1" customHeight="1" x14ac:dyDescent="0.25">
      <c r="A289" s="41"/>
      <c r="B289" s="42"/>
      <c r="C289" s="84"/>
      <c r="D289" s="84"/>
      <c r="E289" s="84"/>
      <c r="F289" s="48"/>
      <c r="G289" s="48"/>
    </row>
    <row r="290" spans="1:7" ht="14.1" customHeight="1" x14ac:dyDescent="0.25">
      <c r="A290" s="41"/>
      <c r="B290" s="42"/>
      <c r="C290" s="84"/>
      <c r="D290" s="84"/>
      <c r="E290" s="84"/>
      <c r="F290" s="48"/>
      <c r="G290" s="48"/>
    </row>
    <row r="291" spans="1:7" ht="14.1" customHeight="1" x14ac:dyDescent="0.25">
      <c r="A291" s="41"/>
      <c r="B291" s="42"/>
      <c r="C291" s="84"/>
      <c r="D291" s="84"/>
      <c r="E291" s="84"/>
      <c r="F291" s="48"/>
      <c r="G291" s="48"/>
    </row>
    <row r="292" spans="1:7" ht="14.1" customHeight="1" x14ac:dyDescent="0.25">
      <c r="A292" s="41"/>
      <c r="B292" s="42"/>
      <c r="C292" s="84"/>
      <c r="D292" s="84"/>
      <c r="E292" s="84"/>
      <c r="F292" s="48"/>
      <c r="G292" s="48"/>
    </row>
    <row r="293" spans="1:7" ht="14.1" customHeight="1" x14ac:dyDescent="0.25">
      <c r="A293" s="41"/>
      <c r="B293" s="42"/>
      <c r="C293" s="84"/>
      <c r="D293" s="84"/>
      <c r="E293" s="84"/>
      <c r="F293" s="48"/>
      <c r="G293" s="48"/>
    </row>
    <row r="294" spans="1:7" ht="14.1" customHeight="1" x14ac:dyDescent="0.25">
      <c r="A294" s="41"/>
      <c r="B294" s="42"/>
      <c r="C294" s="84"/>
      <c r="D294" s="84"/>
      <c r="E294" s="84"/>
      <c r="F294" s="48"/>
      <c r="G294" s="48"/>
    </row>
    <row r="295" spans="1:7" ht="14.1" customHeight="1" x14ac:dyDescent="0.25">
      <c r="A295" s="41"/>
      <c r="B295" s="42"/>
      <c r="C295" s="84"/>
      <c r="D295" s="84"/>
      <c r="E295" s="84"/>
      <c r="F295" s="48"/>
      <c r="G295" s="48"/>
    </row>
    <row r="296" spans="1:7" ht="14.1" customHeight="1" x14ac:dyDescent="0.25">
      <c r="A296" s="41"/>
      <c r="B296" s="42"/>
      <c r="C296" s="84"/>
      <c r="D296" s="84"/>
      <c r="E296" s="84"/>
      <c r="F296" s="48"/>
      <c r="G296" s="48"/>
    </row>
    <row r="297" spans="1:7" ht="14.1" customHeight="1" x14ac:dyDescent="0.25">
      <c r="A297" s="41"/>
      <c r="B297" s="42"/>
      <c r="C297" s="84"/>
      <c r="D297" s="84"/>
      <c r="E297" s="84"/>
      <c r="F297" s="48"/>
      <c r="G297" s="48"/>
    </row>
    <row r="298" spans="1:7" ht="14.1" customHeight="1" x14ac:dyDescent="0.25">
      <c r="A298" s="41"/>
      <c r="B298" s="42"/>
      <c r="C298" s="84"/>
      <c r="D298" s="84"/>
      <c r="E298" s="84"/>
      <c r="F298" s="48"/>
      <c r="G298" s="48"/>
    </row>
    <row r="299" spans="1:7" ht="14.1" customHeight="1" x14ac:dyDescent="0.25">
      <c r="A299" s="41"/>
      <c r="B299" s="42"/>
      <c r="C299" s="84"/>
      <c r="D299" s="84"/>
      <c r="E299" s="84"/>
      <c r="F299" s="48"/>
      <c r="G299" s="48"/>
    </row>
    <row r="300" spans="1:7" ht="14.1" customHeight="1" x14ac:dyDescent="0.25">
      <c r="A300" s="41"/>
      <c r="B300" s="42"/>
      <c r="C300" s="84"/>
      <c r="D300" s="84"/>
      <c r="E300" s="84"/>
      <c r="F300" s="48"/>
      <c r="G300" s="48"/>
    </row>
    <row r="301" spans="1:7" ht="14.1" customHeight="1" x14ac:dyDescent="0.25">
      <c r="A301" s="41"/>
      <c r="B301" s="42"/>
      <c r="C301" s="84"/>
      <c r="D301" s="84"/>
      <c r="E301" s="84"/>
      <c r="F301" s="48"/>
      <c r="G301" s="48"/>
    </row>
    <row r="302" spans="1:7" ht="14.1" customHeight="1" x14ac:dyDescent="0.25">
      <c r="A302" s="41"/>
      <c r="B302" s="42"/>
      <c r="C302" s="84"/>
      <c r="D302" s="84"/>
      <c r="E302" s="84"/>
      <c r="F302" s="48"/>
      <c r="G302" s="48"/>
    </row>
    <row r="303" spans="1:7" ht="14.1" customHeight="1" x14ac:dyDescent="0.25">
      <c r="A303" s="41"/>
      <c r="B303" s="42"/>
      <c r="C303" s="84"/>
      <c r="D303" s="84"/>
      <c r="E303" s="84"/>
      <c r="F303" s="48"/>
      <c r="G303" s="48"/>
    </row>
    <row r="304" spans="1:7" ht="14.1" customHeight="1" x14ac:dyDescent="0.25">
      <c r="A304" s="41"/>
      <c r="B304" s="42"/>
      <c r="C304" s="84"/>
      <c r="D304" s="84"/>
      <c r="E304" s="84"/>
      <c r="F304" s="48"/>
      <c r="G304" s="48"/>
    </row>
    <row r="305" spans="1:7" ht="14.1" customHeight="1" x14ac:dyDescent="0.25">
      <c r="A305" s="41"/>
      <c r="B305" s="42"/>
      <c r="C305" s="84"/>
      <c r="D305" s="84"/>
      <c r="E305" s="84"/>
      <c r="F305" s="48"/>
      <c r="G305" s="48"/>
    </row>
    <row r="306" spans="1:7" ht="14.1" customHeight="1" x14ac:dyDescent="0.25">
      <c r="A306" s="41"/>
      <c r="B306" s="42"/>
      <c r="C306" s="84"/>
      <c r="D306" s="84"/>
      <c r="E306" s="84"/>
      <c r="F306" s="48"/>
      <c r="G306" s="48"/>
    </row>
    <row r="307" spans="1:7" ht="14.1" customHeight="1" x14ac:dyDescent="0.25">
      <c r="A307" s="41"/>
      <c r="B307" s="42"/>
      <c r="C307" s="84"/>
      <c r="D307" s="84"/>
      <c r="E307" s="84"/>
      <c r="F307" s="48"/>
      <c r="G307" s="48"/>
    </row>
    <row r="308" spans="1:7" ht="14.1" customHeight="1" x14ac:dyDescent="0.25">
      <c r="A308" s="41"/>
      <c r="B308" s="42"/>
      <c r="C308" s="84"/>
      <c r="D308" s="84"/>
      <c r="E308" s="84"/>
      <c r="F308" s="48"/>
      <c r="G308" s="48"/>
    </row>
    <row r="309" spans="1:7" ht="14.1" customHeight="1" x14ac:dyDescent="0.25">
      <c r="A309" s="41"/>
      <c r="B309" s="42"/>
      <c r="C309" s="84"/>
      <c r="D309" s="84"/>
      <c r="E309" s="84"/>
      <c r="F309" s="48"/>
      <c r="G309" s="48"/>
    </row>
    <row r="310" spans="1:7" ht="14.1" customHeight="1" x14ac:dyDescent="0.25">
      <c r="A310" s="41"/>
      <c r="B310" s="42"/>
      <c r="C310" s="84"/>
      <c r="D310" s="84"/>
      <c r="E310" s="84"/>
      <c r="F310" s="48"/>
      <c r="G310" s="48"/>
    </row>
    <row r="311" spans="1:7" ht="14.1" customHeight="1" x14ac:dyDescent="0.25">
      <c r="A311" s="41"/>
      <c r="B311" s="42"/>
      <c r="C311" s="84"/>
      <c r="D311" s="84"/>
      <c r="E311" s="84"/>
      <c r="F311" s="48"/>
      <c r="G311" s="48"/>
    </row>
    <row r="312" spans="1:7" ht="14.1" customHeight="1" x14ac:dyDescent="0.25">
      <c r="A312" s="41"/>
      <c r="B312" s="42"/>
      <c r="C312" s="84"/>
      <c r="D312" s="84"/>
      <c r="E312" s="84"/>
      <c r="F312" s="48"/>
      <c r="G312" s="48"/>
    </row>
    <row r="313" spans="1:7" ht="14.1" customHeight="1" x14ac:dyDescent="0.25">
      <c r="A313" s="41"/>
      <c r="B313" s="42"/>
      <c r="C313" s="84"/>
      <c r="D313" s="84"/>
      <c r="E313" s="84"/>
      <c r="F313" s="48"/>
      <c r="G313" s="48"/>
    </row>
    <row r="314" spans="1:7" ht="14.1" customHeight="1" x14ac:dyDescent="0.25">
      <c r="A314" s="41"/>
      <c r="B314" s="42"/>
      <c r="C314" s="84"/>
      <c r="D314" s="84"/>
      <c r="E314" s="84"/>
      <c r="F314" s="48"/>
      <c r="G314" s="48"/>
    </row>
    <row r="315" spans="1:7" ht="14.1" customHeight="1" x14ac:dyDescent="0.25">
      <c r="A315" s="41"/>
      <c r="B315" s="42"/>
      <c r="C315" s="84"/>
      <c r="D315" s="84"/>
      <c r="E315" s="84"/>
      <c r="F315" s="48"/>
      <c r="G315" s="48"/>
    </row>
    <row r="316" spans="1:7" ht="14.1" customHeight="1" x14ac:dyDescent="0.25">
      <c r="A316" s="41"/>
      <c r="B316" s="42"/>
      <c r="C316" s="84"/>
      <c r="D316" s="84"/>
      <c r="E316" s="84"/>
      <c r="F316" s="48"/>
      <c r="G316" s="48"/>
    </row>
    <row r="317" spans="1:7" ht="14.1" customHeight="1" x14ac:dyDescent="0.25">
      <c r="A317" s="41"/>
      <c r="B317" s="42"/>
      <c r="C317" s="84"/>
      <c r="D317" s="84"/>
      <c r="E317" s="84"/>
      <c r="F317" s="48"/>
      <c r="G317" s="48"/>
    </row>
    <row r="318" spans="1:7" ht="14.1" customHeight="1" x14ac:dyDescent="0.25">
      <c r="A318" s="41"/>
      <c r="B318" s="42"/>
      <c r="C318" s="84"/>
      <c r="D318" s="84"/>
      <c r="E318" s="84"/>
      <c r="F318" s="48"/>
      <c r="G318" s="48"/>
    </row>
    <row r="319" spans="1:7" ht="14.1" customHeight="1" x14ac:dyDescent="0.25">
      <c r="A319" s="41"/>
      <c r="B319" s="42"/>
      <c r="C319" s="84"/>
      <c r="D319" s="84"/>
      <c r="E319" s="84"/>
      <c r="F319" s="48"/>
      <c r="G319" s="48"/>
    </row>
    <row r="320" spans="1:7" ht="14.1" customHeight="1" x14ac:dyDescent="0.25">
      <c r="A320" s="41"/>
      <c r="B320" s="42"/>
      <c r="C320" s="84"/>
      <c r="D320" s="84"/>
      <c r="E320" s="84"/>
      <c r="F320" s="48"/>
      <c r="G320" s="48"/>
    </row>
    <row r="321" spans="1:7" ht="14.1" customHeight="1" x14ac:dyDescent="0.25">
      <c r="A321" s="41"/>
      <c r="B321" s="42"/>
      <c r="C321" s="84"/>
      <c r="D321" s="84"/>
      <c r="E321" s="84"/>
      <c r="F321" s="48"/>
      <c r="G321" s="48"/>
    </row>
    <row r="322" spans="1:7" ht="14.1" customHeight="1" x14ac:dyDescent="0.25">
      <c r="A322" s="41"/>
      <c r="B322" s="42"/>
      <c r="C322" s="84"/>
      <c r="D322" s="84"/>
      <c r="E322" s="84"/>
      <c r="F322" s="48"/>
      <c r="G322" s="48"/>
    </row>
    <row r="323" spans="1:7" ht="14.1" customHeight="1" x14ac:dyDescent="0.25">
      <c r="A323" s="41"/>
      <c r="B323" s="42"/>
      <c r="C323" s="84"/>
      <c r="D323" s="84"/>
      <c r="E323" s="84"/>
      <c r="F323" s="48"/>
      <c r="G323" s="48"/>
    </row>
    <row r="324" spans="1:7" ht="14.1" customHeight="1" x14ac:dyDescent="0.25">
      <c r="A324" s="41"/>
      <c r="B324" s="42"/>
      <c r="C324" s="84"/>
      <c r="D324" s="84"/>
      <c r="E324" s="84"/>
      <c r="F324" s="48"/>
      <c r="G324" s="48"/>
    </row>
    <row r="325" spans="1:7" ht="14.1" customHeight="1" x14ac:dyDescent="0.25">
      <c r="A325" s="41"/>
      <c r="B325" s="42"/>
      <c r="C325" s="84"/>
      <c r="D325" s="84"/>
      <c r="E325" s="84"/>
      <c r="F325" s="48"/>
      <c r="G325" s="48"/>
    </row>
    <row r="326" spans="1:7" ht="14.1" customHeight="1" x14ac:dyDescent="0.25">
      <c r="A326" s="41"/>
      <c r="B326" s="42"/>
      <c r="C326" s="84"/>
      <c r="D326" s="84"/>
      <c r="E326" s="84"/>
      <c r="F326" s="48"/>
      <c r="G326" s="48"/>
    </row>
    <row r="327" spans="1:7" ht="14.1" customHeight="1" x14ac:dyDescent="0.25">
      <c r="A327" s="41"/>
      <c r="B327" s="42"/>
      <c r="C327" s="84"/>
      <c r="D327" s="84"/>
      <c r="E327" s="84"/>
      <c r="F327" s="48"/>
      <c r="G327" s="48"/>
    </row>
    <row r="328" spans="1:7" ht="14.1" customHeight="1" x14ac:dyDescent="0.25">
      <c r="A328" s="41"/>
      <c r="B328" s="42"/>
      <c r="C328" s="84"/>
      <c r="D328" s="84"/>
      <c r="E328" s="84"/>
      <c r="F328" s="48"/>
      <c r="G328" s="48"/>
    </row>
    <row r="329" spans="1:7" ht="14.1" customHeight="1" x14ac:dyDescent="0.25">
      <c r="A329" s="41"/>
      <c r="B329" s="42"/>
      <c r="C329" s="84"/>
      <c r="D329" s="84"/>
      <c r="E329" s="84"/>
      <c r="F329" s="48"/>
      <c r="G329" s="48"/>
    </row>
    <row r="330" spans="1:7" ht="14.1" customHeight="1" x14ac:dyDescent="0.25">
      <c r="A330" s="41"/>
      <c r="B330" s="42"/>
      <c r="C330" s="84"/>
      <c r="D330" s="84"/>
      <c r="E330" s="84"/>
      <c r="F330" s="48"/>
      <c r="G330" s="48"/>
    </row>
    <row r="331" spans="1:7" ht="14.1" customHeight="1" x14ac:dyDescent="0.25">
      <c r="A331" s="41"/>
      <c r="B331" s="42"/>
      <c r="C331" s="84"/>
      <c r="D331" s="84"/>
      <c r="E331" s="84"/>
      <c r="F331" s="48"/>
      <c r="G331" s="48"/>
    </row>
    <row r="332" spans="1:7" ht="14.1" customHeight="1" x14ac:dyDescent="0.25">
      <c r="A332" s="41"/>
      <c r="B332" s="42"/>
      <c r="C332" s="84"/>
      <c r="D332" s="84"/>
      <c r="E332" s="84"/>
      <c r="F332" s="48"/>
      <c r="G332" s="48"/>
    </row>
    <row r="333" spans="1:7" ht="14.1" customHeight="1" x14ac:dyDescent="0.25">
      <c r="A333" s="41"/>
      <c r="B333" s="42"/>
      <c r="C333" s="84"/>
      <c r="D333" s="84"/>
      <c r="E333" s="84"/>
      <c r="F333" s="48"/>
      <c r="G333" s="48"/>
    </row>
    <row r="334" spans="1:7" ht="14.1" customHeight="1" x14ac:dyDescent="0.25">
      <c r="A334" s="41"/>
      <c r="B334" s="42"/>
      <c r="C334" s="84"/>
      <c r="D334" s="84"/>
      <c r="E334" s="84"/>
      <c r="F334" s="48"/>
      <c r="G334" s="48"/>
    </row>
    <row r="335" spans="1:7" ht="14.1" customHeight="1" x14ac:dyDescent="0.25">
      <c r="A335" s="41"/>
      <c r="B335" s="42"/>
      <c r="C335" s="84"/>
      <c r="D335" s="84"/>
      <c r="E335" s="84"/>
      <c r="F335" s="48"/>
      <c r="G335" s="48"/>
    </row>
    <row r="336" spans="1:7" ht="14.1" customHeight="1" x14ac:dyDescent="0.25">
      <c r="A336" s="41"/>
      <c r="B336" s="42"/>
      <c r="C336" s="84"/>
      <c r="D336" s="84"/>
      <c r="E336" s="84"/>
      <c r="F336" s="48"/>
      <c r="G336" s="48"/>
    </row>
    <row r="337" spans="1:7" ht="14.1" customHeight="1" x14ac:dyDescent="0.25">
      <c r="A337" s="41"/>
      <c r="B337" s="42"/>
      <c r="C337" s="84"/>
      <c r="D337" s="84"/>
      <c r="E337" s="84"/>
      <c r="F337" s="48"/>
      <c r="G337" s="48"/>
    </row>
    <row r="338" spans="1:7" ht="14.1" customHeight="1" x14ac:dyDescent="0.25">
      <c r="A338" s="41"/>
      <c r="B338" s="42"/>
      <c r="C338" s="84"/>
      <c r="D338" s="84"/>
      <c r="E338" s="84"/>
      <c r="F338" s="48"/>
      <c r="G338" s="48"/>
    </row>
    <row r="339" spans="1:7" ht="14.1" customHeight="1" x14ac:dyDescent="0.25">
      <c r="A339" s="41"/>
      <c r="B339" s="42"/>
      <c r="C339" s="84"/>
      <c r="D339" s="84"/>
      <c r="E339" s="84"/>
      <c r="F339" s="48"/>
      <c r="G339" s="48"/>
    </row>
    <row r="340" spans="1:7" ht="14.1" customHeight="1" x14ac:dyDescent="0.25">
      <c r="A340" s="41"/>
      <c r="B340" s="42"/>
      <c r="C340" s="84"/>
      <c r="D340" s="84"/>
      <c r="E340" s="84"/>
      <c r="F340" s="48"/>
      <c r="G340" s="48"/>
    </row>
    <row r="341" spans="1:7" ht="14.1" customHeight="1" x14ac:dyDescent="0.25">
      <c r="A341" s="41"/>
      <c r="B341" s="42"/>
      <c r="C341" s="84"/>
      <c r="D341" s="84"/>
      <c r="E341" s="84"/>
      <c r="F341" s="48"/>
      <c r="G341" s="48"/>
    </row>
    <row r="342" spans="1:7" ht="14.1" customHeight="1" x14ac:dyDescent="0.25">
      <c r="A342" s="41"/>
      <c r="B342" s="42"/>
      <c r="C342" s="84"/>
      <c r="D342" s="84"/>
      <c r="E342" s="84"/>
      <c r="F342" s="48"/>
      <c r="G342" s="48"/>
    </row>
    <row r="343" spans="1:7" ht="14.1" customHeight="1" x14ac:dyDescent="0.25">
      <c r="A343" s="41"/>
      <c r="B343" s="42"/>
      <c r="C343" s="84"/>
      <c r="D343" s="84"/>
      <c r="E343" s="84"/>
      <c r="F343" s="48"/>
      <c r="G343" s="48"/>
    </row>
    <row r="344" spans="1:7" ht="14.1" customHeight="1" x14ac:dyDescent="0.25">
      <c r="A344" s="41"/>
      <c r="B344" s="42"/>
      <c r="C344" s="84"/>
      <c r="D344" s="84"/>
      <c r="E344" s="84"/>
      <c r="F344" s="48"/>
      <c r="G344" s="48"/>
    </row>
    <row r="345" spans="1:7" ht="14.1" customHeight="1" x14ac:dyDescent="0.25">
      <c r="A345" s="41"/>
      <c r="B345" s="42"/>
      <c r="C345" s="84"/>
      <c r="D345" s="84"/>
      <c r="E345" s="84"/>
      <c r="F345" s="48"/>
      <c r="G345" s="48"/>
    </row>
    <row r="346" spans="1:7" ht="14.1" customHeight="1" x14ac:dyDescent="0.25">
      <c r="A346" s="41"/>
      <c r="B346" s="42"/>
      <c r="C346" s="84"/>
      <c r="D346" s="84"/>
      <c r="E346" s="84"/>
      <c r="F346" s="48"/>
      <c r="G346" s="48"/>
    </row>
    <row r="347" spans="1:7" ht="14.1" customHeight="1" x14ac:dyDescent="0.25">
      <c r="A347" s="41"/>
      <c r="B347" s="42"/>
      <c r="C347" s="84"/>
      <c r="D347" s="84"/>
      <c r="E347" s="84"/>
      <c r="F347" s="48"/>
      <c r="G347" s="48"/>
    </row>
    <row r="348" spans="1:7" ht="14.1" customHeight="1" x14ac:dyDescent="0.25">
      <c r="A348" s="41"/>
      <c r="B348" s="42"/>
      <c r="C348" s="84"/>
      <c r="D348" s="84"/>
      <c r="E348" s="84"/>
      <c r="F348" s="48"/>
      <c r="G348" s="48"/>
    </row>
    <row r="349" spans="1:7" ht="14.1" customHeight="1" x14ac:dyDescent="0.25">
      <c r="A349" s="41"/>
      <c r="B349" s="42"/>
      <c r="C349" s="84"/>
      <c r="D349" s="84"/>
      <c r="E349" s="84"/>
      <c r="F349" s="48"/>
      <c r="G349" s="48"/>
    </row>
    <row r="350" spans="1:7" ht="14.1" customHeight="1" x14ac:dyDescent="0.25">
      <c r="A350" s="41"/>
      <c r="B350" s="42"/>
      <c r="C350" s="84"/>
      <c r="D350" s="84"/>
      <c r="E350" s="84"/>
      <c r="F350" s="48"/>
      <c r="G350" s="48"/>
    </row>
    <row r="351" spans="1:7" ht="14.1" customHeight="1" x14ac:dyDescent="0.25">
      <c r="A351" s="41"/>
      <c r="B351" s="42"/>
      <c r="C351" s="84"/>
      <c r="D351" s="84"/>
      <c r="E351" s="84"/>
      <c r="F351" s="48"/>
      <c r="G351" s="48"/>
    </row>
    <row r="352" spans="1:7" ht="14.1" customHeight="1" x14ac:dyDescent="0.25">
      <c r="A352" s="41"/>
      <c r="B352" s="42"/>
      <c r="C352" s="84"/>
      <c r="D352" s="84"/>
      <c r="E352" s="84"/>
      <c r="F352" s="48"/>
      <c r="G352" s="48"/>
    </row>
    <row r="353" spans="1:7" ht="14.1" customHeight="1" x14ac:dyDescent="0.25">
      <c r="A353" s="41"/>
      <c r="B353" s="42"/>
      <c r="C353" s="84"/>
      <c r="D353" s="84"/>
      <c r="E353" s="84"/>
      <c r="F353" s="48"/>
      <c r="G353" s="48"/>
    </row>
    <row r="354" spans="1:7" ht="14.1" customHeight="1" x14ac:dyDescent="0.25">
      <c r="A354" s="41"/>
      <c r="B354" s="42"/>
      <c r="C354" s="84"/>
      <c r="D354" s="84"/>
      <c r="E354" s="84"/>
      <c r="F354" s="48"/>
      <c r="G354" s="48"/>
    </row>
    <row r="355" spans="1:7" ht="14.1" customHeight="1" x14ac:dyDescent="0.25">
      <c r="A355" s="41"/>
      <c r="B355" s="42"/>
      <c r="C355" s="84"/>
      <c r="D355" s="84"/>
      <c r="E355" s="84"/>
      <c r="F355" s="48"/>
      <c r="G355" s="48"/>
    </row>
    <row r="356" spans="1:7" ht="14.1" customHeight="1" x14ac:dyDescent="0.25">
      <c r="A356" s="41"/>
      <c r="B356" s="42"/>
      <c r="C356" s="84"/>
      <c r="D356" s="84"/>
      <c r="E356" s="84"/>
      <c r="F356" s="48"/>
      <c r="G356" s="48"/>
    </row>
    <row r="357" spans="1:7" ht="14.1" customHeight="1" x14ac:dyDescent="0.25">
      <c r="A357" s="41"/>
      <c r="B357" s="42"/>
      <c r="C357" s="84"/>
      <c r="D357" s="84"/>
      <c r="E357" s="84"/>
      <c r="F357" s="48"/>
      <c r="G357" s="48"/>
    </row>
    <row r="358" spans="1:7" ht="14.1" customHeight="1" x14ac:dyDescent="0.25">
      <c r="A358" s="41"/>
      <c r="B358" s="42"/>
      <c r="C358" s="84"/>
      <c r="D358" s="84"/>
      <c r="E358" s="84"/>
      <c r="F358" s="48"/>
      <c r="G358" s="48"/>
    </row>
    <row r="359" spans="1:7" ht="14.1" customHeight="1" x14ac:dyDescent="0.25">
      <c r="A359" s="41"/>
      <c r="B359" s="42"/>
      <c r="C359" s="84"/>
      <c r="D359" s="84"/>
      <c r="E359" s="84"/>
      <c r="F359" s="48"/>
      <c r="G359" s="48"/>
    </row>
    <row r="360" spans="1:7" ht="14.1" customHeight="1" x14ac:dyDescent="0.25">
      <c r="A360" s="41"/>
      <c r="B360" s="42"/>
      <c r="C360" s="84"/>
      <c r="D360" s="84"/>
      <c r="E360" s="84"/>
      <c r="F360" s="48"/>
      <c r="G360" s="48"/>
    </row>
    <row r="361" spans="1:7" ht="14.1" customHeight="1" x14ac:dyDescent="0.25">
      <c r="A361" s="41"/>
      <c r="B361" s="42"/>
      <c r="C361" s="84"/>
      <c r="D361" s="84"/>
      <c r="E361" s="84"/>
      <c r="F361" s="48"/>
      <c r="G361" s="48"/>
    </row>
    <row r="362" spans="1:7" ht="14.1" customHeight="1" x14ac:dyDescent="0.25">
      <c r="A362" s="41"/>
      <c r="B362" s="42"/>
      <c r="C362" s="84"/>
      <c r="D362" s="84"/>
      <c r="E362" s="84"/>
      <c r="F362" s="48"/>
      <c r="G362" s="48"/>
    </row>
    <row r="363" spans="1:7" ht="14.1" customHeight="1" x14ac:dyDescent="0.25">
      <c r="A363" s="41"/>
      <c r="B363" s="42"/>
      <c r="C363" s="84"/>
      <c r="D363" s="84"/>
      <c r="E363" s="84"/>
      <c r="F363" s="48"/>
      <c r="G363" s="48"/>
    </row>
    <row r="364" spans="1:7" ht="14.1" customHeight="1" x14ac:dyDescent="0.25">
      <c r="A364" s="41"/>
      <c r="B364" s="42"/>
      <c r="C364" s="84"/>
      <c r="D364" s="84"/>
      <c r="E364" s="84"/>
      <c r="F364" s="48"/>
      <c r="G364" s="48"/>
    </row>
    <row r="365" spans="1:7" ht="14.1" customHeight="1" x14ac:dyDescent="0.25">
      <c r="A365" s="41"/>
      <c r="B365" s="42"/>
      <c r="C365" s="84"/>
      <c r="D365" s="84"/>
      <c r="E365" s="84"/>
      <c r="F365" s="48"/>
      <c r="G365" s="48"/>
    </row>
    <row r="366" spans="1:7" ht="14.1" customHeight="1" x14ac:dyDescent="0.25">
      <c r="A366" s="41"/>
      <c r="B366" s="42"/>
      <c r="C366" s="84"/>
      <c r="D366" s="84"/>
      <c r="E366" s="84"/>
      <c r="F366" s="48"/>
      <c r="G366" s="48"/>
    </row>
    <row r="367" spans="1:7" ht="14.1" customHeight="1" x14ac:dyDescent="0.25">
      <c r="A367" s="41"/>
      <c r="B367" s="42"/>
      <c r="C367" s="84"/>
      <c r="D367" s="84"/>
      <c r="E367" s="84"/>
      <c r="F367" s="48"/>
      <c r="G367" s="48"/>
    </row>
    <row r="368" spans="1:7" ht="14.1" customHeight="1" x14ac:dyDescent="0.25">
      <c r="A368" s="41"/>
      <c r="B368" s="42"/>
      <c r="C368" s="84"/>
      <c r="D368" s="84"/>
      <c r="E368" s="84"/>
      <c r="F368" s="48"/>
      <c r="G368" s="48"/>
    </row>
    <row r="369" spans="1:7" ht="14.1" customHeight="1" x14ac:dyDescent="0.25">
      <c r="A369" s="41"/>
      <c r="B369" s="42"/>
      <c r="C369" s="84"/>
      <c r="D369" s="84"/>
      <c r="E369" s="84"/>
      <c r="F369" s="48"/>
      <c r="G369" s="48"/>
    </row>
    <row r="370" spans="1:7" ht="14.1" customHeight="1" x14ac:dyDescent="0.25">
      <c r="A370" s="41"/>
      <c r="B370" s="42"/>
      <c r="C370" s="84"/>
      <c r="D370" s="84"/>
      <c r="E370" s="84"/>
      <c r="F370" s="48"/>
      <c r="G370" s="48"/>
    </row>
    <row r="371" spans="1:7" ht="14.1" customHeight="1" x14ac:dyDescent="0.25">
      <c r="A371" s="41"/>
      <c r="B371" s="42"/>
      <c r="C371" s="84"/>
      <c r="D371" s="84"/>
      <c r="E371" s="84"/>
      <c r="F371" s="48"/>
      <c r="G371" s="48"/>
    </row>
    <row r="372" spans="1:7" ht="14.1" customHeight="1" x14ac:dyDescent="0.25">
      <c r="A372" s="41"/>
      <c r="B372" s="42"/>
      <c r="C372" s="84"/>
      <c r="D372" s="84"/>
      <c r="E372" s="84"/>
      <c r="F372" s="48"/>
      <c r="G372" s="48"/>
    </row>
    <row r="373" spans="1:7" ht="14.1" customHeight="1" x14ac:dyDescent="0.25">
      <c r="A373" s="41"/>
      <c r="B373" s="42"/>
      <c r="C373" s="84"/>
      <c r="D373" s="84"/>
      <c r="E373" s="84"/>
      <c r="F373" s="48"/>
      <c r="G373" s="48"/>
    </row>
    <row r="374" spans="1:7" ht="14.1" customHeight="1" x14ac:dyDescent="0.25">
      <c r="A374" s="41"/>
      <c r="B374" s="42"/>
      <c r="C374" s="84"/>
      <c r="D374" s="84"/>
      <c r="E374" s="84"/>
      <c r="F374" s="48"/>
      <c r="G374" s="48"/>
    </row>
    <row r="375" spans="1:7" ht="14.1" customHeight="1" x14ac:dyDescent="0.25">
      <c r="A375" s="41"/>
      <c r="B375" s="42"/>
      <c r="C375" s="84"/>
      <c r="D375" s="84"/>
      <c r="E375" s="84"/>
      <c r="F375" s="48"/>
      <c r="G375" s="48"/>
    </row>
    <row r="376" spans="1:7" ht="14.1" customHeight="1" x14ac:dyDescent="0.25">
      <c r="A376" s="41"/>
      <c r="B376" s="42"/>
      <c r="C376" s="84"/>
      <c r="D376" s="84"/>
      <c r="E376" s="84"/>
      <c r="F376" s="48"/>
      <c r="G376" s="48"/>
    </row>
    <row r="377" spans="1:7" ht="14.1" customHeight="1" x14ac:dyDescent="0.25">
      <c r="A377" s="41"/>
      <c r="B377" s="42"/>
      <c r="C377" s="84"/>
      <c r="D377" s="84"/>
      <c r="E377" s="84"/>
      <c r="F377" s="48"/>
      <c r="G377" s="48"/>
    </row>
    <row r="378" spans="1:7" ht="14.1" customHeight="1" x14ac:dyDescent="0.25">
      <c r="A378" s="41"/>
      <c r="B378" s="42"/>
      <c r="C378" s="84"/>
      <c r="D378" s="84"/>
      <c r="E378" s="84"/>
      <c r="F378" s="48"/>
      <c r="G378" s="48"/>
    </row>
    <row r="379" spans="1:7" ht="14.1" customHeight="1" x14ac:dyDescent="0.25">
      <c r="A379" s="41"/>
      <c r="B379" s="42"/>
      <c r="C379" s="84"/>
      <c r="D379" s="84"/>
      <c r="E379" s="84"/>
      <c r="F379" s="48"/>
      <c r="G379" s="48"/>
    </row>
    <row r="380" spans="1:7" ht="14.1" customHeight="1" x14ac:dyDescent="0.25">
      <c r="A380" s="41"/>
      <c r="B380" s="42"/>
      <c r="C380" s="84"/>
      <c r="D380" s="84"/>
      <c r="E380" s="84"/>
      <c r="F380" s="48"/>
      <c r="G380" s="48"/>
    </row>
    <row r="381" spans="1:7" ht="14.1" customHeight="1" x14ac:dyDescent="0.25">
      <c r="A381" s="41"/>
      <c r="B381" s="42"/>
      <c r="C381" s="84"/>
      <c r="D381" s="84"/>
      <c r="E381" s="84"/>
      <c r="F381" s="48"/>
      <c r="G381" s="48"/>
    </row>
    <row r="382" spans="1:7" ht="14.1" customHeight="1" x14ac:dyDescent="0.25">
      <c r="A382" s="41"/>
      <c r="B382" s="42"/>
      <c r="C382" s="84"/>
      <c r="D382" s="84"/>
      <c r="E382" s="84"/>
      <c r="F382" s="48"/>
      <c r="G382" s="48"/>
    </row>
    <row r="383" spans="1:7" ht="14.1" customHeight="1" x14ac:dyDescent="0.25">
      <c r="A383" s="41"/>
      <c r="B383" s="42"/>
      <c r="C383" s="84"/>
      <c r="D383" s="84"/>
      <c r="E383" s="84"/>
      <c r="F383" s="48"/>
      <c r="G383" s="48"/>
    </row>
    <row r="384" spans="1:7" ht="14.1" customHeight="1" x14ac:dyDescent="0.25">
      <c r="A384" s="41"/>
      <c r="B384" s="42"/>
      <c r="C384" s="84"/>
      <c r="D384" s="84"/>
      <c r="E384" s="84"/>
      <c r="F384" s="48"/>
      <c r="G384" s="48"/>
    </row>
    <row r="385" spans="1:7" ht="14.1" customHeight="1" x14ac:dyDescent="0.25">
      <c r="A385" s="41"/>
      <c r="B385" s="42"/>
      <c r="C385" s="84"/>
      <c r="D385" s="84"/>
      <c r="E385" s="84"/>
      <c r="F385" s="48"/>
      <c r="G385" s="48"/>
    </row>
    <row r="386" spans="1:7" ht="14.1" customHeight="1" x14ac:dyDescent="0.25">
      <c r="A386" s="41"/>
      <c r="B386" s="42"/>
      <c r="C386" s="84"/>
      <c r="D386" s="84"/>
      <c r="E386" s="84"/>
      <c r="F386" s="48"/>
      <c r="G386" s="48"/>
    </row>
    <row r="387" spans="1:7" ht="14.1" customHeight="1" x14ac:dyDescent="0.25">
      <c r="A387" s="41"/>
      <c r="B387" s="42"/>
      <c r="C387" s="84"/>
      <c r="D387" s="84"/>
      <c r="E387" s="84"/>
      <c r="F387" s="48"/>
      <c r="G387" s="48"/>
    </row>
    <row r="388" spans="1:7" ht="14.1" customHeight="1" x14ac:dyDescent="0.25">
      <c r="A388" s="41"/>
      <c r="B388" s="42"/>
      <c r="C388" s="84"/>
      <c r="D388" s="84"/>
      <c r="E388" s="84"/>
      <c r="F388" s="48"/>
      <c r="G388" s="48"/>
    </row>
    <row r="389" spans="1:7" ht="14.1" customHeight="1" x14ac:dyDescent="0.25">
      <c r="A389" s="41"/>
      <c r="B389" s="42"/>
      <c r="C389" s="84"/>
      <c r="D389" s="84"/>
      <c r="E389" s="84"/>
      <c r="F389" s="48"/>
      <c r="G389" s="48"/>
    </row>
    <row r="390" spans="1:7" ht="14.1" customHeight="1" x14ac:dyDescent="0.25">
      <c r="A390" s="41"/>
      <c r="B390" s="42"/>
      <c r="C390" s="84"/>
      <c r="D390" s="84"/>
      <c r="E390" s="84"/>
      <c r="F390" s="48"/>
      <c r="G390" s="48"/>
    </row>
    <row r="391" spans="1:7" ht="14.1" customHeight="1" x14ac:dyDescent="0.25">
      <c r="A391" s="41"/>
      <c r="B391" s="42"/>
      <c r="C391" s="84"/>
      <c r="D391" s="84"/>
      <c r="E391" s="84"/>
      <c r="F391" s="48"/>
      <c r="G391" s="48"/>
    </row>
    <row r="392" spans="1:7" ht="14.1" customHeight="1" x14ac:dyDescent="0.25">
      <c r="A392" s="41"/>
      <c r="B392" s="42"/>
      <c r="C392" s="84"/>
      <c r="D392" s="84"/>
      <c r="E392" s="84"/>
      <c r="F392" s="48"/>
      <c r="G392" s="48"/>
    </row>
    <row r="393" spans="1:7" ht="14.1" customHeight="1" x14ac:dyDescent="0.25">
      <c r="A393" s="41"/>
      <c r="B393" s="42"/>
      <c r="C393" s="84"/>
      <c r="D393" s="84"/>
      <c r="E393" s="84"/>
      <c r="F393" s="48"/>
      <c r="G393" s="48"/>
    </row>
    <row r="394" spans="1:7" ht="14.1" customHeight="1" x14ac:dyDescent="0.25">
      <c r="A394" s="41"/>
      <c r="B394" s="42"/>
      <c r="C394" s="84"/>
      <c r="D394" s="84"/>
      <c r="E394" s="84"/>
      <c r="F394" s="48"/>
      <c r="G394" s="48"/>
    </row>
    <row r="395" spans="1:7" ht="14.1" customHeight="1" x14ac:dyDescent="0.25">
      <c r="A395" s="41"/>
      <c r="B395" s="42"/>
      <c r="C395" s="84"/>
      <c r="D395" s="84"/>
      <c r="E395" s="84"/>
      <c r="F395" s="48"/>
      <c r="G395" s="48"/>
    </row>
    <row r="396" spans="1:7" ht="14.1" customHeight="1" x14ac:dyDescent="0.25">
      <c r="A396" s="41"/>
      <c r="B396" s="42"/>
      <c r="C396" s="84"/>
      <c r="D396" s="84"/>
      <c r="E396" s="84"/>
      <c r="F396" s="48"/>
      <c r="G396" s="48"/>
    </row>
    <row r="397" spans="1:7" ht="14.1" customHeight="1" x14ac:dyDescent="0.25">
      <c r="A397" s="41"/>
      <c r="B397" s="42"/>
      <c r="C397" s="84"/>
      <c r="D397" s="84"/>
      <c r="E397" s="84"/>
      <c r="F397" s="48"/>
      <c r="G397" s="48"/>
    </row>
    <row r="398" spans="1:7" ht="14.1" customHeight="1" x14ac:dyDescent="0.25">
      <c r="A398" s="41"/>
      <c r="B398" s="42"/>
      <c r="C398" s="84"/>
      <c r="D398" s="84"/>
      <c r="E398" s="84"/>
      <c r="F398" s="48"/>
      <c r="G398" s="48"/>
    </row>
    <row r="399" spans="1:7" ht="14.1" customHeight="1" x14ac:dyDescent="0.25">
      <c r="A399" s="41"/>
      <c r="B399" s="42"/>
      <c r="C399" s="84"/>
      <c r="D399" s="84"/>
      <c r="E399" s="84"/>
      <c r="F399" s="48"/>
      <c r="G399" s="48"/>
    </row>
    <row r="400" spans="1:7" ht="14.1" customHeight="1" x14ac:dyDescent="0.25">
      <c r="A400" s="41"/>
      <c r="B400" s="42"/>
      <c r="C400" s="84"/>
      <c r="D400" s="84"/>
      <c r="E400" s="84"/>
      <c r="F400" s="48"/>
      <c r="G400" s="48"/>
    </row>
    <row r="401" spans="1:7" ht="14.1" customHeight="1" x14ac:dyDescent="0.25">
      <c r="A401" s="41"/>
      <c r="B401" s="42"/>
      <c r="C401" s="84"/>
      <c r="D401" s="84"/>
      <c r="E401" s="84"/>
      <c r="F401" s="48"/>
      <c r="G401" s="48"/>
    </row>
    <row r="402" spans="1:7" ht="14.1" customHeight="1" x14ac:dyDescent="0.25">
      <c r="A402" s="41"/>
      <c r="B402" s="42"/>
      <c r="C402" s="84"/>
      <c r="D402" s="84"/>
      <c r="E402" s="84"/>
      <c r="F402" s="48"/>
      <c r="G402" s="48"/>
    </row>
    <row r="403" spans="1:7" ht="14.1" customHeight="1" x14ac:dyDescent="0.25">
      <c r="A403" s="41"/>
      <c r="B403" s="42"/>
      <c r="C403" s="84"/>
      <c r="D403" s="84"/>
      <c r="E403" s="84"/>
      <c r="F403" s="48"/>
      <c r="G403" s="48"/>
    </row>
    <row r="404" spans="1:7" ht="14.1" customHeight="1" x14ac:dyDescent="0.25">
      <c r="A404" s="41"/>
      <c r="B404" s="42"/>
      <c r="C404" s="84"/>
      <c r="D404" s="84"/>
      <c r="E404" s="84"/>
      <c r="F404" s="48"/>
      <c r="G404" s="48"/>
    </row>
    <row r="405" spans="1:7" ht="14.1" customHeight="1" x14ac:dyDescent="0.25">
      <c r="A405" s="41"/>
      <c r="B405" s="42"/>
      <c r="C405" s="84"/>
      <c r="D405" s="84"/>
      <c r="E405" s="84"/>
      <c r="F405" s="48"/>
      <c r="G405" s="48"/>
    </row>
    <row r="406" spans="1:7" ht="14.1" customHeight="1" x14ac:dyDescent="0.25">
      <c r="A406" s="41"/>
      <c r="B406" s="42"/>
      <c r="C406" s="84"/>
      <c r="D406" s="84"/>
      <c r="E406" s="84"/>
      <c r="F406" s="48"/>
      <c r="G406" s="48"/>
    </row>
    <row r="407" spans="1:7" ht="14.1" customHeight="1" x14ac:dyDescent="0.25">
      <c r="A407" s="41"/>
      <c r="B407" s="42"/>
      <c r="C407" s="84"/>
      <c r="D407" s="84"/>
      <c r="E407" s="84"/>
      <c r="F407" s="48"/>
      <c r="G407" s="48"/>
    </row>
    <row r="408" spans="1:7" ht="14.1" customHeight="1" x14ac:dyDescent="0.25">
      <c r="A408" s="41"/>
      <c r="B408" s="42"/>
      <c r="C408" s="84"/>
      <c r="D408" s="84"/>
      <c r="E408" s="84"/>
      <c r="F408" s="48"/>
      <c r="G408" s="48"/>
    </row>
    <row r="409" spans="1:7" ht="14.1" customHeight="1" x14ac:dyDescent="0.25">
      <c r="A409" s="41"/>
      <c r="B409" s="42"/>
      <c r="C409" s="84"/>
      <c r="D409" s="84"/>
      <c r="E409" s="84"/>
      <c r="F409" s="48"/>
      <c r="G409" s="48"/>
    </row>
    <row r="410" spans="1:7" ht="14.1" customHeight="1" x14ac:dyDescent="0.25">
      <c r="A410" s="41"/>
      <c r="B410" s="42"/>
      <c r="C410" s="84"/>
      <c r="D410" s="84"/>
      <c r="E410" s="84"/>
      <c r="F410" s="48"/>
      <c r="G410" s="48"/>
    </row>
    <row r="411" spans="1:7" ht="14.1" customHeight="1" x14ac:dyDescent="0.25">
      <c r="A411" s="41"/>
      <c r="B411" s="42"/>
      <c r="C411" s="84"/>
      <c r="D411" s="84"/>
      <c r="E411" s="84"/>
      <c r="F411" s="48"/>
      <c r="G411" s="48"/>
    </row>
    <row r="412" spans="1:7" ht="14.1" customHeight="1" x14ac:dyDescent="0.25">
      <c r="A412" s="41"/>
      <c r="B412" s="42"/>
      <c r="C412" s="84"/>
      <c r="D412" s="84"/>
      <c r="E412" s="84"/>
      <c r="F412" s="48"/>
      <c r="G412" s="48"/>
    </row>
    <row r="413" spans="1:7" ht="14.1" customHeight="1" x14ac:dyDescent="0.25">
      <c r="A413" s="41"/>
      <c r="B413" s="42"/>
      <c r="C413" s="84"/>
      <c r="D413" s="84"/>
      <c r="E413" s="84"/>
      <c r="F413" s="48"/>
      <c r="G413" s="48"/>
    </row>
    <row r="414" spans="1:7" ht="14.1" customHeight="1" x14ac:dyDescent="0.25">
      <c r="A414" s="41"/>
      <c r="B414" s="42"/>
      <c r="C414" s="84"/>
      <c r="D414" s="84"/>
      <c r="E414" s="84"/>
      <c r="F414" s="48"/>
      <c r="G414" s="48"/>
    </row>
    <row r="415" spans="1:7" ht="14.1" customHeight="1" x14ac:dyDescent="0.25">
      <c r="A415" s="41"/>
      <c r="B415" s="42"/>
      <c r="C415" s="84"/>
      <c r="D415" s="84"/>
      <c r="E415" s="84"/>
      <c r="F415" s="48"/>
      <c r="G415" s="48"/>
    </row>
    <row r="416" spans="1:7" ht="14.1" customHeight="1" x14ac:dyDescent="0.25">
      <c r="A416" s="41"/>
      <c r="B416" s="42"/>
      <c r="C416" s="84"/>
      <c r="D416" s="84"/>
      <c r="E416" s="84"/>
      <c r="F416" s="48"/>
      <c r="G416" s="48"/>
    </row>
    <row r="417" spans="1:7" ht="14.1" customHeight="1" x14ac:dyDescent="0.25">
      <c r="A417" s="41"/>
      <c r="B417" s="42"/>
      <c r="C417" s="84"/>
      <c r="D417" s="84"/>
      <c r="E417" s="84"/>
      <c r="F417" s="48"/>
      <c r="G417" s="48"/>
    </row>
    <row r="418" spans="1:7" ht="14.1" customHeight="1" x14ac:dyDescent="0.25">
      <c r="A418" s="41"/>
      <c r="B418" s="42"/>
      <c r="C418" s="84"/>
      <c r="D418" s="84"/>
      <c r="E418" s="84"/>
      <c r="F418" s="48"/>
      <c r="G418" s="48"/>
    </row>
    <row r="419" spans="1:7" ht="14.1" customHeight="1" x14ac:dyDescent="0.25">
      <c r="A419" s="41"/>
      <c r="B419" s="42"/>
      <c r="C419" s="84"/>
      <c r="D419" s="84"/>
      <c r="E419" s="84"/>
      <c r="F419" s="48"/>
      <c r="G419" s="48"/>
    </row>
    <row r="420" spans="1:7" ht="14.1" customHeight="1" x14ac:dyDescent="0.25">
      <c r="A420" s="41"/>
      <c r="B420" s="42"/>
      <c r="C420" s="84"/>
      <c r="D420" s="84"/>
      <c r="E420" s="84"/>
      <c r="F420" s="48"/>
      <c r="G420" s="48"/>
    </row>
    <row r="421" spans="1:7" ht="14.1" customHeight="1" x14ac:dyDescent="0.25">
      <c r="A421" s="41"/>
      <c r="B421" s="42"/>
      <c r="C421" s="84"/>
      <c r="D421" s="84"/>
      <c r="E421" s="84"/>
      <c r="F421" s="48"/>
      <c r="G421" s="48"/>
    </row>
    <row r="422" spans="1:7" ht="14.1" customHeight="1" x14ac:dyDescent="0.25">
      <c r="A422" s="41"/>
      <c r="B422" s="42"/>
      <c r="C422" s="84"/>
      <c r="D422" s="84"/>
      <c r="E422" s="84"/>
      <c r="F422" s="48"/>
      <c r="G422" s="48"/>
    </row>
    <row r="423" spans="1:7" ht="14.1" customHeight="1" x14ac:dyDescent="0.25">
      <c r="A423" s="41"/>
      <c r="B423" s="42"/>
      <c r="C423" s="84"/>
      <c r="D423" s="84"/>
      <c r="E423" s="84"/>
      <c r="F423" s="48"/>
      <c r="G423" s="48"/>
    </row>
    <row r="424" spans="1:7" ht="14.1" customHeight="1" x14ac:dyDescent="0.25">
      <c r="A424" s="41"/>
      <c r="B424" s="42"/>
      <c r="C424" s="84"/>
      <c r="D424" s="84"/>
      <c r="E424" s="84"/>
      <c r="F424" s="48"/>
      <c r="G424" s="48"/>
    </row>
    <row r="425" spans="1:7" ht="14.1" customHeight="1" x14ac:dyDescent="0.25">
      <c r="A425" s="41"/>
      <c r="B425" s="42"/>
      <c r="C425" s="84"/>
      <c r="D425" s="84"/>
      <c r="E425" s="84"/>
      <c r="F425" s="48"/>
      <c r="G425" s="48"/>
    </row>
    <row r="426" spans="1:7" ht="14.1" customHeight="1" x14ac:dyDescent="0.25">
      <c r="A426" s="41"/>
      <c r="B426" s="42"/>
      <c r="C426" s="84"/>
      <c r="D426" s="84"/>
      <c r="E426" s="84"/>
      <c r="F426" s="48"/>
      <c r="G426" s="48"/>
    </row>
    <row r="427" spans="1:7" ht="14.1" customHeight="1" x14ac:dyDescent="0.25">
      <c r="A427" s="41"/>
      <c r="B427" s="42"/>
      <c r="C427" s="84"/>
      <c r="D427" s="84"/>
      <c r="E427" s="84"/>
      <c r="F427" s="48"/>
      <c r="G427" s="48"/>
    </row>
    <row r="428" spans="1:7" ht="14.1" customHeight="1" x14ac:dyDescent="0.25">
      <c r="A428" s="41"/>
      <c r="B428" s="42"/>
      <c r="C428" s="84"/>
      <c r="D428" s="84"/>
      <c r="E428" s="84"/>
      <c r="F428" s="48"/>
      <c r="G428" s="48"/>
    </row>
    <row r="429" spans="1:7" ht="14.1" customHeight="1" x14ac:dyDescent="0.25">
      <c r="A429" s="41"/>
      <c r="B429" s="42"/>
      <c r="C429" s="84"/>
      <c r="D429" s="84"/>
      <c r="E429" s="84"/>
      <c r="F429" s="48"/>
      <c r="G429" s="48"/>
    </row>
    <row r="430" spans="1:7" ht="14.1" customHeight="1" x14ac:dyDescent="0.25">
      <c r="A430" s="41"/>
      <c r="B430" s="42"/>
      <c r="C430" s="84"/>
      <c r="D430" s="84"/>
      <c r="E430" s="84"/>
      <c r="F430" s="48"/>
      <c r="G430" s="48"/>
    </row>
    <row r="431" spans="1:7" ht="14.1" customHeight="1" x14ac:dyDescent="0.25">
      <c r="A431" s="41"/>
      <c r="B431" s="42"/>
      <c r="C431" s="84"/>
      <c r="D431" s="84"/>
      <c r="E431" s="84"/>
      <c r="F431" s="48"/>
      <c r="G431" s="48"/>
    </row>
    <row r="432" spans="1:7" ht="14.1" customHeight="1" x14ac:dyDescent="0.25">
      <c r="A432" s="41"/>
      <c r="B432" s="42"/>
      <c r="C432" s="84"/>
      <c r="D432" s="84"/>
      <c r="E432" s="84"/>
      <c r="F432" s="48"/>
      <c r="G432" s="48"/>
    </row>
    <row r="433" spans="1:7" ht="14.1" customHeight="1" x14ac:dyDescent="0.25">
      <c r="A433" s="41"/>
      <c r="B433" s="42"/>
      <c r="C433" s="84"/>
      <c r="D433" s="84"/>
      <c r="E433" s="84"/>
      <c r="F433" s="48"/>
      <c r="G433" s="48"/>
    </row>
    <row r="434" spans="1:7" ht="14.1" customHeight="1" x14ac:dyDescent="0.25">
      <c r="A434" s="41"/>
      <c r="B434" s="42"/>
      <c r="C434" s="84"/>
      <c r="D434" s="84"/>
      <c r="E434" s="84"/>
      <c r="F434" s="48"/>
      <c r="G434" s="48"/>
    </row>
    <row r="435" spans="1:7" ht="14.1" customHeight="1" x14ac:dyDescent="0.25">
      <c r="A435" s="41"/>
      <c r="B435" s="42"/>
      <c r="C435" s="84"/>
      <c r="D435" s="84"/>
      <c r="E435" s="84"/>
      <c r="F435" s="48"/>
      <c r="G435" s="48"/>
    </row>
    <row r="436" spans="1:7" ht="14.1" customHeight="1" x14ac:dyDescent="0.25">
      <c r="A436" s="41"/>
      <c r="B436" s="42"/>
      <c r="C436" s="84"/>
      <c r="D436" s="84"/>
      <c r="E436" s="84"/>
      <c r="F436" s="48"/>
      <c r="G436" s="48"/>
    </row>
    <row r="437" spans="1:7" ht="14.1" customHeight="1" x14ac:dyDescent="0.25">
      <c r="A437" s="41"/>
      <c r="B437" s="42"/>
      <c r="C437" s="84"/>
      <c r="D437" s="84"/>
      <c r="E437" s="84"/>
      <c r="F437" s="48"/>
      <c r="G437" s="48"/>
    </row>
    <row r="438" spans="1:7" ht="14.1" customHeight="1" x14ac:dyDescent="0.25">
      <c r="A438" s="41"/>
      <c r="B438" s="42"/>
      <c r="C438" s="84"/>
      <c r="D438" s="84"/>
      <c r="E438" s="84"/>
      <c r="F438" s="48"/>
      <c r="G438" s="48"/>
    </row>
    <row r="439" spans="1:7" ht="14.1" customHeight="1" x14ac:dyDescent="0.25">
      <c r="A439" s="41"/>
      <c r="B439" s="42"/>
      <c r="C439" s="84"/>
      <c r="D439" s="84"/>
      <c r="E439" s="84"/>
      <c r="F439" s="48"/>
      <c r="G439" s="48"/>
    </row>
    <row r="440" spans="1:7" ht="14.1" customHeight="1" x14ac:dyDescent="0.25">
      <c r="A440" s="41"/>
      <c r="B440" s="42"/>
      <c r="C440" s="84"/>
      <c r="D440" s="84"/>
      <c r="E440" s="84"/>
      <c r="F440" s="48"/>
      <c r="G440" s="48"/>
    </row>
    <row r="441" spans="1:7" ht="14.1" customHeight="1" x14ac:dyDescent="0.25">
      <c r="A441" s="41"/>
      <c r="B441" s="42"/>
      <c r="C441" s="84"/>
      <c r="D441" s="84"/>
      <c r="E441" s="84"/>
      <c r="F441" s="48"/>
      <c r="G441" s="48"/>
    </row>
    <row r="442" spans="1:7" ht="14.1" customHeight="1" x14ac:dyDescent="0.25">
      <c r="A442" s="41"/>
      <c r="B442" s="42"/>
      <c r="C442" s="84"/>
      <c r="D442" s="84"/>
      <c r="E442" s="84"/>
      <c r="F442" s="48"/>
      <c r="G442" s="48"/>
    </row>
    <row r="443" spans="1:7" ht="14.1" customHeight="1" x14ac:dyDescent="0.25">
      <c r="A443" s="41"/>
      <c r="B443" s="42"/>
      <c r="C443" s="84"/>
      <c r="D443" s="84"/>
      <c r="E443" s="84"/>
      <c r="F443" s="48"/>
      <c r="G443" s="48"/>
    </row>
    <row r="444" spans="1:7" ht="14.1" customHeight="1" x14ac:dyDescent="0.25">
      <c r="A444" s="41"/>
      <c r="B444" s="42"/>
      <c r="C444" s="84"/>
      <c r="D444" s="84"/>
      <c r="E444" s="84"/>
      <c r="F444" s="48"/>
      <c r="G444" s="48"/>
    </row>
    <row r="445" spans="1:7" ht="14.1" customHeight="1" x14ac:dyDescent="0.25">
      <c r="A445" s="41"/>
      <c r="B445" s="42"/>
      <c r="C445" s="84"/>
      <c r="D445" s="84"/>
      <c r="E445" s="84"/>
      <c r="F445" s="48"/>
      <c r="G445" s="48"/>
    </row>
    <row r="446" spans="1:7" ht="14.1" customHeight="1" x14ac:dyDescent="0.25">
      <c r="A446" s="41"/>
      <c r="B446" s="42"/>
      <c r="C446" s="84"/>
      <c r="D446" s="84"/>
      <c r="E446" s="84"/>
      <c r="F446" s="48"/>
      <c r="G446" s="48"/>
    </row>
    <row r="447" spans="1:7" ht="14.1" customHeight="1" x14ac:dyDescent="0.25">
      <c r="A447" s="41"/>
      <c r="B447" s="42"/>
      <c r="C447" s="84"/>
      <c r="D447" s="84"/>
      <c r="E447" s="84"/>
      <c r="F447" s="48"/>
      <c r="G447" s="48"/>
    </row>
    <row r="448" spans="1:7" ht="14.1" customHeight="1" x14ac:dyDescent="0.25">
      <c r="A448" s="41"/>
      <c r="B448" s="42"/>
      <c r="C448" s="84"/>
      <c r="D448" s="84"/>
      <c r="E448" s="84"/>
      <c r="F448" s="48"/>
      <c r="G448" s="48"/>
    </row>
    <row r="449" spans="1:7" ht="14.1" customHeight="1" x14ac:dyDescent="0.25">
      <c r="A449" s="41"/>
      <c r="B449" s="42"/>
      <c r="C449" s="84"/>
      <c r="D449" s="84"/>
      <c r="E449" s="84"/>
      <c r="F449" s="48"/>
      <c r="G449" s="48"/>
    </row>
    <row r="450" spans="1:7" ht="14.1" customHeight="1" x14ac:dyDescent="0.25">
      <c r="A450" s="41"/>
      <c r="B450" s="42"/>
      <c r="C450" s="84"/>
      <c r="D450" s="84"/>
      <c r="E450" s="84"/>
      <c r="F450" s="48"/>
      <c r="G450" s="48"/>
    </row>
    <row r="451" spans="1:7" ht="14.1" customHeight="1" x14ac:dyDescent="0.25">
      <c r="A451" s="41"/>
      <c r="B451" s="42"/>
      <c r="C451" s="84"/>
      <c r="D451" s="84"/>
      <c r="E451" s="84"/>
      <c r="F451" s="48"/>
      <c r="G451" s="48"/>
    </row>
    <row r="452" spans="1:7" ht="14.1" customHeight="1" x14ac:dyDescent="0.25">
      <c r="A452" s="41"/>
      <c r="B452" s="42"/>
      <c r="C452" s="84"/>
      <c r="D452" s="84"/>
      <c r="E452" s="84"/>
      <c r="F452" s="48"/>
      <c r="G452" s="48"/>
    </row>
    <row r="453" spans="1:7" ht="14.1" customHeight="1" x14ac:dyDescent="0.25">
      <c r="A453" s="41"/>
      <c r="B453" s="42"/>
      <c r="C453" s="84"/>
      <c r="D453" s="84"/>
      <c r="E453" s="84"/>
      <c r="F453" s="48"/>
      <c r="G453" s="48"/>
    </row>
    <row r="454" spans="1:7" ht="14.1" customHeight="1" x14ac:dyDescent="0.25">
      <c r="A454" s="41"/>
      <c r="B454" s="42"/>
      <c r="C454" s="84"/>
      <c r="D454" s="84"/>
      <c r="E454" s="84"/>
      <c r="F454" s="48"/>
      <c r="G454" s="48"/>
    </row>
    <row r="455" spans="1:7" ht="14.1" customHeight="1" x14ac:dyDescent="0.25">
      <c r="A455" s="41"/>
      <c r="B455" s="42"/>
      <c r="C455" s="84"/>
      <c r="D455" s="84"/>
      <c r="E455" s="84"/>
      <c r="F455" s="48"/>
      <c r="G455" s="48"/>
    </row>
    <row r="456" spans="1:7" ht="14.1" customHeight="1" x14ac:dyDescent="0.25">
      <c r="A456" s="41"/>
      <c r="B456" s="42"/>
      <c r="C456" s="84"/>
      <c r="D456" s="84"/>
      <c r="E456" s="84"/>
      <c r="F456" s="48"/>
      <c r="G456" s="48"/>
    </row>
    <row r="457" spans="1:7" ht="14.1" customHeight="1" x14ac:dyDescent="0.25">
      <c r="A457" s="41"/>
      <c r="B457" s="42"/>
      <c r="C457" s="84"/>
      <c r="D457" s="84"/>
      <c r="E457" s="84"/>
      <c r="F457" s="48"/>
      <c r="G457" s="48"/>
    </row>
    <row r="458" spans="1:7" ht="14.1" customHeight="1" x14ac:dyDescent="0.25">
      <c r="A458" s="41"/>
      <c r="B458" s="42"/>
      <c r="C458" s="84"/>
      <c r="D458" s="84"/>
      <c r="E458" s="84"/>
      <c r="F458" s="48"/>
      <c r="G458" s="48"/>
    </row>
    <row r="459" spans="1:7" ht="14.1" customHeight="1" x14ac:dyDescent="0.25">
      <c r="A459" s="41"/>
      <c r="B459" s="42"/>
      <c r="C459" s="84"/>
      <c r="D459" s="84"/>
      <c r="E459" s="84"/>
      <c r="F459" s="48"/>
      <c r="G459" s="48"/>
    </row>
    <row r="460" spans="1:7" ht="14.1" customHeight="1" x14ac:dyDescent="0.25">
      <c r="A460" s="41"/>
      <c r="B460" s="42"/>
      <c r="C460" s="84"/>
      <c r="D460" s="84"/>
      <c r="E460" s="84"/>
      <c r="F460" s="48"/>
      <c r="G460" s="48"/>
    </row>
    <row r="461" spans="1:7" ht="14.1" customHeight="1" x14ac:dyDescent="0.25">
      <c r="A461" s="41"/>
      <c r="B461" s="42"/>
      <c r="C461" s="84"/>
      <c r="D461" s="84"/>
      <c r="E461" s="84"/>
      <c r="F461" s="48"/>
      <c r="G461" s="48"/>
    </row>
    <row r="462" spans="1:7" ht="14.1" customHeight="1" x14ac:dyDescent="0.25">
      <c r="A462" s="41"/>
      <c r="B462" s="42"/>
      <c r="C462" s="84"/>
      <c r="D462" s="84"/>
      <c r="E462" s="84"/>
      <c r="F462" s="48"/>
      <c r="G462" s="48"/>
    </row>
    <row r="463" spans="1:7" ht="14.1" customHeight="1" x14ac:dyDescent="0.25">
      <c r="A463" s="41"/>
      <c r="B463" s="42"/>
      <c r="C463" s="84"/>
      <c r="D463" s="84"/>
      <c r="E463" s="84"/>
      <c r="F463" s="48"/>
      <c r="G463" s="48"/>
    </row>
    <row r="464" spans="1:7" ht="14.1" customHeight="1" x14ac:dyDescent="0.25">
      <c r="A464" s="41"/>
      <c r="B464" s="42"/>
      <c r="C464" s="84"/>
      <c r="D464" s="84"/>
      <c r="E464" s="84"/>
      <c r="F464" s="48"/>
      <c r="G464" s="48"/>
    </row>
    <row r="465" spans="1:7" ht="14.1" customHeight="1" x14ac:dyDescent="0.25">
      <c r="A465" s="41"/>
      <c r="B465" s="42"/>
      <c r="C465" s="84"/>
      <c r="D465" s="84"/>
      <c r="E465" s="84"/>
      <c r="F465" s="48"/>
      <c r="G465" s="48"/>
    </row>
    <row r="466" spans="1:7" ht="14.1" customHeight="1" x14ac:dyDescent="0.25">
      <c r="A466" s="41"/>
      <c r="B466" s="42"/>
      <c r="C466" s="84"/>
      <c r="D466" s="84"/>
      <c r="E466" s="84"/>
      <c r="F466" s="48"/>
      <c r="G466" s="48"/>
    </row>
    <row r="467" spans="1:7" ht="14.1" customHeight="1" x14ac:dyDescent="0.25">
      <c r="A467" s="41"/>
      <c r="B467" s="42"/>
      <c r="C467" s="84"/>
      <c r="D467" s="84"/>
      <c r="E467" s="84"/>
      <c r="F467" s="48"/>
      <c r="G467" s="48"/>
    </row>
  </sheetData>
  <printOptions horizontalCentered="1"/>
  <pageMargins left="0.19685039370078741" right="0.19685039370078741" top="0.43307086614173229" bottom="0.23622047244094491" header="0.31496062992125984" footer="0.19685039370078741"/>
  <pageSetup paperSize="9" scale="75" firstPageNumber="3" orientation="landscape" useFirstPageNumber="1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izvršenje 1</vt:lpstr>
      <vt:lpstr>izvršenje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2021-01-23T22:14:38Z</dcterms:modified>
</cp:coreProperties>
</file>